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irschy\AppData\Local\Microsoft\Windows\Temporary Internet Files\Content.Outlook\HRQHCPAA\"/>
    </mc:Choice>
  </mc:AlternateContent>
  <bookViews>
    <workbookView xWindow="0" yWindow="0" windowWidth="24000" windowHeight="9420" activeTab="4"/>
  </bookViews>
  <sheets>
    <sheet name="Dashboard" sheetId="1" r:id="rId1"/>
    <sheet name="Revenue" sheetId="2" r:id="rId2"/>
    <sheet name="Expenditures" sheetId="3" r:id="rId3"/>
    <sheet name="Operational Recon" sheetId="5" r:id="rId4"/>
    <sheet name="Activitiy Recon" sheetId="4" r:id="rId5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  <c r="F27" i="5"/>
  <c r="F91" i="5"/>
  <c r="E27" i="5"/>
  <c r="E91" i="5"/>
  <c r="J9" i="5"/>
  <c r="H9" i="5"/>
  <c r="D9" i="5"/>
  <c r="B9" i="5"/>
  <c r="F73" i="4"/>
  <c r="E73" i="4"/>
  <c r="F31" i="4"/>
  <c r="E31" i="4"/>
  <c r="J9" i="4"/>
  <c r="H9" i="4"/>
  <c r="F9" i="4"/>
  <c r="D9" i="4"/>
  <c r="B9" i="4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E52" i="1"/>
  <c r="D52" i="1"/>
  <c r="C52" i="1"/>
  <c r="B52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E34" i="1"/>
  <c r="D34" i="1"/>
  <c r="C34" i="1"/>
  <c r="B34" i="1"/>
  <c r="D3" i="1"/>
  <c r="E3" i="1"/>
  <c r="D4" i="1"/>
  <c r="E4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E21" i="1"/>
  <c r="D21" i="1"/>
  <c r="C21" i="1"/>
  <c r="B21" i="1"/>
</calcChain>
</file>

<file path=xl/sharedStrings.xml><?xml version="1.0" encoding="utf-8"?>
<sst xmlns="http://schemas.openxmlformats.org/spreadsheetml/2006/main" count="508" uniqueCount="279">
  <si>
    <t>Revenues</t>
  </si>
  <si>
    <t>Fund Description</t>
  </si>
  <si>
    <t>Annual Budget</t>
  </si>
  <si>
    <t>Annualized Budget</t>
  </si>
  <si>
    <t xml:space="preserve">Annualize vs Actual </t>
  </si>
  <si>
    <t xml:space="preserve">11000 - Operational </t>
  </si>
  <si>
    <t>14000 - Instructional Materials</t>
  </si>
  <si>
    <t>21000- Food Services Operations</t>
  </si>
  <si>
    <t>23000-Non-Instructional Support</t>
  </si>
  <si>
    <t xml:space="preserve">24106 - Entitlement IDEA-B </t>
  </si>
  <si>
    <t>24153- English Language</t>
  </si>
  <si>
    <t>24154 - Teacher/Principal Training &amp; Recruiting</t>
  </si>
  <si>
    <t>25153 -  Title XIX Medicaid 3/21 years</t>
  </si>
  <si>
    <t>26163 - Golden Apple Foundation</t>
  </si>
  <si>
    <t>26211 -  Target Grant</t>
  </si>
  <si>
    <t>27107 - 2012 GOB Student Library Fund SB-66</t>
  </si>
  <si>
    <t>27183 -  NM Grown FW</t>
  </si>
  <si>
    <t>27188 - Teacher and School Leader Incentivie Pay</t>
  </si>
  <si>
    <t>27190 - Teacher and School Leader Incentive Pay Group</t>
  </si>
  <si>
    <t>31200 - Public School Capital Outlay</t>
  </si>
  <si>
    <t>31600 - Capital Improvements HB-33</t>
  </si>
  <si>
    <t>31700 - Capital Improvements SB-9</t>
  </si>
  <si>
    <t>Total</t>
  </si>
  <si>
    <t>Expenditures</t>
  </si>
  <si>
    <t>Function 1000 - Instruction</t>
  </si>
  <si>
    <t>Function 2100 - Students</t>
  </si>
  <si>
    <t>Function 2200 - Instruction</t>
  </si>
  <si>
    <t xml:space="preserve">Function 2300 - General Administration </t>
  </si>
  <si>
    <t xml:space="preserve">Function 2400 - School Administration </t>
  </si>
  <si>
    <t xml:space="preserve">Function 2500 - Central Services </t>
  </si>
  <si>
    <t xml:space="preserve">Function 2600 - Operation &amp; Maintenance of Plant </t>
  </si>
  <si>
    <t>Function 3300 - Community Services Operations</t>
  </si>
  <si>
    <t xml:space="preserve">Fund 11000 - Operational </t>
  </si>
  <si>
    <t>24153 -  English</t>
  </si>
  <si>
    <t>Actual March 31,2016 2016 (YTD)</t>
  </si>
  <si>
    <t>Accounting Cycle: FY2016;  End Date: 3/31/2016;  Account Type: Expenditure;  Show Prior Year Accounts: No</t>
  </si>
  <si>
    <t>Fund</t>
  </si>
  <si>
    <t>Description</t>
  </si>
  <si>
    <t>Adopted</t>
  </si>
  <si>
    <t>Current</t>
  </si>
  <si>
    <t>YTD Actuals</t>
  </si>
  <si>
    <t>Budget Balance</t>
  </si>
  <si>
    <t>11000</t>
  </si>
  <si>
    <t>General</t>
  </si>
  <si>
    <t>14000</t>
  </si>
  <si>
    <t>Total Instructional Materials Sub-Fund</t>
  </si>
  <si>
    <t>21000</t>
  </si>
  <si>
    <t>Food Services</t>
  </si>
  <si>
    <t>23000</t>
  </si>
  <si>
    <t>Non-Instructional Support</t>
  </si>
  <si>
    <t>24106</t>
  </si>
  <si>
    <t xml:space="preserve">Entitlement IDEA-B </t>
  </si>
  <si>
    <t>24153</t>
  </si>
  <si>
    <t>English Language Acquisition</t>
  </si>
  <si>
    <t>24154</t>
  </si>
  <si>
    <t>Teacher/Principal Training &amp; Recruiting</t>
  </si>
  <si>
    <t>25153</t>
  </si>
  <si>
    <t>Title XIX MEDICAID 3/21 Years</t>
  </si>
  <si>
    <t>26163</t>
  </si>
  <si>
    <t>Golden Apple Foundation</t>
  </si>
  <si>
    <t>26211</t>
  </si>
  <si>
    <t>Target Grant</t>
  </si>
  <si>
    <t>27107</t>
  </si>
  <si>
    <t>2012 GO BOND Libraries</t>
  </si>
  <si>
    <t>27183</t>
  </si>
  <si>
    <t>NM Grown FW</t>
  </si>
  <si>
    <t>27188</t>
  </si>
  <si>
    <t>Teacher and School Leader Incentive Pay</t>
  </si>
  <si>
    <t>27190</t>
  </si>
  <si>
    <t>Teacher and School Leader Incentive Pay Group</t>
  </si>
  <si>
    <t>31200</t>
  </si>
  <si>
    <t>Public School Capital Outlay</t>
  </si>
  <si>
    <t>31600</t>
  </si>
  <si>
    <t>Capital Improvements HB-33</t>
  </si>
  <si>
    <t>31700</t>
  </si>
  <si>
    <t>Capital Improvements SB-9</t>
  </si>
  <si>
    <t>Fund Totals</t>
  </si>
  <si>
    <t>Accounting Cycle: FY2016;  End Date: 3/31/2016;  Account Type: Revenue;  Show Prior Year Accounts: No</t>
  </si>
  <si>
    <t xml:space="preserve"> </t>
  </si>
  <si>
    <t>Bank Reconciliation</t>
  </si>
  <si>
    <t>+</t>
  </si>
  <si>
    <t>Outstanding</t>
  </si>
  <si>
    <t>=</t>
  </si>
  <si>
    <t>ExpectedGL</t>
  </si>
  <si>
    <t>-</t>
  </si>
  <si>
    <t>ActualGL</t>
  </si>
  <si>
    <t>Difference</t>
  </si>
  <si>
    <t xml:space="preserve">Beginning Balance   </t>
  </si>
  <si>
    <t xml:space="preserve">Deposits/Debits     </t>
  </si>
  <si>
    <t xml:space="preserve">Withdrawals/Credits </t>
  </si>
  <si>
    <t>Last Reconciled</t>
  </si>
  <si>
    <t>Beginning Balance</t>
  </si>
  <si>
    <t>Statement Date</t>
  </si>
  <si>
    <t>3/1/2016</t>
  </si>
  <si>
    <t>03/31/2016</t>
  </si>
  <si>
    <t>Date</t>
  </si>
  <si>
    <t>Source Document</t>
  </si>
  <si>
    <t>Item Number</t>
  </si>
  <si>
    <t>Deposit</t>
  </si>
  <si>
    <t>Withdrawal</t>
  </si>
  <si>
    <t>330</t>
  </si>
  <si>
    <t>Wells Fargo Bank</t>
  </si>
  <si>
    <t>NMTRD</t>
  </si>
  <si>
    <t>NMRHCA</t>
  </si>
  <si>
    <t>NMERB</t>
  </si>
  <si>
    <t>NM State Department of Labor</t>
  </si>
  <si>
    <t>Internal Revenue Service</t>
  </si>
  <si>
    <t>16-0029</t>
  </si>
  <si>
    <t>3346</t>
  </si>
  <si>
    <t>Juan Romero</t>
  </si>
  <si>
    <t>16-0066</t>
  </si>
  <si>
    <t>3387</t>
  </si>
  <si>
    <t>Dions</t>
  </si>
  <si>
    <t>Subtotal</t>
  </si>
  <si>
    <t>Ending Balance</t>
  </si>
  <si>
    <t>16-0055</t>
  </si>
  <si>
    <t>3377</t>
  </si>
  <si>
    <t>Leonie San Miguel</t>
  </si>
  <si>
    <t>3378</t>
  </si>
  <si>
    <t>Mary Tarango</t>
  </si>
  <si>
    <t>3379</t>
  </si>
  <si>
    <t>Misha Goodman</t>
  </si>
  <si>
    <t>16-0502</t>
  </si>
  <si>
    <t>OSI, am program</t>
  </si>
  <si>
    <t>16-0058</t>
  </si>
  <si>
    <t>3381</t>
  </si>
  <si>
    <t>Albuquerque Parochial &amp; Indepe</t>
  </si>
  <si>
    <t>3382</t>
  </si>
  <si>
    <t>Mario's Pizza</t>
  </si>
  <si>
    <t>16-0059</t>
  </si>
  <si>
    <t>3380</t>
  </si>
  <si>
    <t>Leukemia &amp; Lymphoma Society In</t>
  </si>
  <si>
    <t>16-0060</t>
  </si>
  <si>
    <t>3383</t>
  </si>
  <si>
    <t>Arroyo Del Oso Golf Course</t>
  </si>
  <si>
    <t>16-0503</t>
  </si>
  <si>
    <t>OSI, Am program, sales</t>
  </si>
  <si>
    <t>16-0501</t>
  </si>
  <si>
    <t>am program,OSI,lunch,</t>
  </si>
  <si>
    <t>16-0504</t>
  </si>
  <si>
    <t>OSi, Jeans, book order, am pro</t>
  </si>
  <si>
    <t>16-0500</t>
  </si>
  <si>
    <t>Am program,OSi, athletics, lun</t>
  </si>
  <si>
    <t>16-0063</t>
  </si>
  <si>
    <t>3384</t>
  </si>
  <si>
    <t>Baum's Music</t>
  </si>
  <si>
    <t>16-0505</t>
  </si>
  <si>
    <t>lunches,am program,OSi, Athlet</t>
  </si>
  <si>
    <t>16-0506</t>
  </si>
  <si>
    <t>athletics, bk order, OSi,am pr</t>
  </si>
  <si>
    <t>16-0509</t>
  </si>
  <si>
    <t>am program, sales, OSI, Jeans,</t>
  </si>
  <si>
    <t>16-0510</t>
  </si>
  <si>
    <t>OSI,am program</t>
  </si>
  <si>
    <t>16-0065</t>
  </si>
  <si>
    <t>3385</t>
  </si>
  <si>
    <t>Albuquerque Marriott Pyramid</t>
  </si>
  <si>
    <t>3386</t>
  </si>
  <si>
    <t>NMYA</t>
  </si>
  <si>
    <t>16-0511</t>
  </si>
  <si>
    <t>OSI, sales,Am program,athletic</t>
  </si>
  <si>
    <t>16-0512</t>
  </si>
  <si>
    <t>16-0513</t>
  </si>
  <si>
    <t>jeans, OSI, sales,am program</t>
  </si>
  <si>
    <t>16-0521</t>
  </si>
  <si>
    <t>am program,OSi, bk order</t>
  </si>
  <si>
    <t>16-0524</t>
  </si>
  <si>
    <t>am program, OSi, SoC check</t>
  </si>
  <si>
    <t>16-0527</t>
  </si>
  <si>
    <t>Am program, OSi, sales</t>
  </si>
  <si>
    <t>3388</t>
  </si>
  <si>
    <t>Herrera Bus Co.</t>
  </si>
  <si>
    <t>3389</t>
  </si>
  <si>
    <t>Scholastic Book</t>
  </si>
  <si>
    <t>16-0067</t>
  </si>
  <si>
    <t>3390</t>
  </si>
  <si>
    <t>Gardenschwarz Team Sales</t>
  </si>
  <si>
    <t>16-0068</t>
  </si>
  <si>
    <t>3391</t>
  </si>
  <si>
    <t>16-0530</t>
  </si>
  <si>
    <t>Am program, OSi, Athletics</t>
  </si>
  <si>
    <t>00013080</t>
  </si>
  <si>
    <t>Adjust RHC for OCt</t>
  </si>
  <si>
    <t>16-0056</t>
  </si>
  <si>
    <t>6229</t>
  </si>
  <si>
    <t>That Fish Place</t>
  </si>
  <si>
    <t>399</t>
  </si>
  <si>
    <t>6249</t>
  </si>
  <si>
    <t>eSpecial Needs, LLC</t>
  </si>
  <si>
    <t>6250</t>
  </si>
  <si>
    <t>Grainger</t>
  </si>
  <si>
    <t>PR-16-02</t>
  </si>
  <si>
    <t>6173</t>
  </si>
  <si>
    <t>Peckens, Jeremy S</t>
  </si>
  <si>
    <t>16-0062</t>
  </si>
  <si>
    <t>6239</t>
  </si>
  <si>
    <t>New Day Therapeutics</t>
  </si>
  <si>
    <t>6230</t>
  </si>
  <si>
    <t>AEG LLC</t>
  </si>
  <si>
    <t>6231</t>
  </si>
  <si>
    <t>Charter School Nursing Service</t>
  </si>
  <si>
    <t>6232</t>
  </si>
  <si>
    <t>Comcast</t>
  </si>
  <si>
    <t>6233</t>
  </si>
  <si>
    <t>LCA Bank Corporation</t>
  </si>
  <si>
    <t>6234</t>
  </si>
  <si>
    <t>Midway Office Supply Center</t>
  </si>
  <si>
    <t>6235</t>
  </si>
  <si>
    <t>New Mexico Gas</t>
  </si>
  <si>
    <t>6236</t>
  </si>
  <si>
    <t>Tom Terrifics Ultraclean</t>
  </si>
  <si>
    <t>6237</t>
  </si>
  <si>
    <t>Kathy Potter</t>
  </si>
  <si>
    <t>6238</t>
  </si>
  <si>
    <t>The Vigil Group</t>
  </si>
  <si>
    <t>394</t>
  </si>
  <si>
    <t>NMPSIA</t>
  </si>
  <si>
    <t>00013923</t>
  </si>
  <si>
    <t>Reverse Transaction = 00013699</t>
  </si>
  <si>
    <t>392</t>
  </si>
  <si>
    <t>393</t>
  </si>
  <si>
    <t>396</t>
  </si>
  <si>
    <t>395</t>
  </si>
  <si>
    <t>397</t>
  </si>
  <si>
    <t>6240</t>
  </si>
  <si>
    <t>6241</t>
  </si>
  <si>
    <t>NMASBO</t>
  </si>
  <si>
    <t>16-0507</t>
  </si>
  <si>
    <t>student lunches</t>
  </si>
  <si>
    <t>16-0064</t>
  </si>
  <si>
    <t>6242</t>
  </si>
  <si>
    <t>Pitney Bowes- ReserveAccount</t>
  </si>
  <si>
    <t>00013889</t>
  </si>
  <si>
    <t>Clinet analysis</t>
  </si>
  <si>
    <t>16-0508</t>
  </si>
  <si>
    <t>16-0520</t>
  </si>
  <si>
    <t>SEG March 2016</t>
  </si>
  <si>
    <t>16-0514</t>
  </si>
  <si>
    <t>lunch</t>
  </si>
  <si>
    <t>16-0515</t>
  </si>
  <si>
    <t>16-0516</t>
  </si>
  <si>
    <t>398</t>
  </si>
  <si>
    <t>16-0517</t>
  </si>
  <si>
    <t>400</t>
  </si>
  <si>
    <t>00013924</t>
  </si>
  <si>
    <t>Reverse Transaction = 00013797</t>
  </si>
  <si>
    <t>16-0522</t>
  </si>
  <si>
    <t>16-0526</t>
  </si>
  <si>
    <t>HB-33, SB-9 bernalillo</t>
  </si>
  <si>
    <t>16-0525</t>
  </si>
  <si>
    <t>st lunches, Sandoval HB-33 SB-</t>
  </si>
  <si>
    <t>16-0529</t>
  </si>
  <si>
    <t>16-0542</t>
  </si>
  <si>
    <t>Reimbursement for SB-9 Matchin</t>
  </si>
  <si>
    <t>6243</t>
  </si>
  <si>
    <t>Albuquerque Bernalillo County</t>
  </si>
  <si>
    <t>6244</t>
  </si>
  <si>
    <t>Apple Inc.</t>
  </si>
  <si>
    <t>6245</t>
  </si>
  <si>
    <t>Best Buy</t>
  </si>
  <si>
    <t>6246</t>
  </si>
  <si>
    <t>Cooperative Educational Svcs.</t>
  </si>
  <si>
    <t>6247</t>
  </si>
  <si>
    <t>Copperstate Security</t>
  </si>
  <si>
    <t>6248</t>
  </si>
  <si>
    <t>Document Technologies</t>
  </si>
  <si>
    <t>6251</t>
  </si>
  <si>
    <t>LDD Computer Consulting</t>
  </si>
  <si>
    <t>6252</t>
  </si>
  <si>
    <t>6253</t>
  </si>
  <si>
    <t>PNM</t>
  </si>
  <si>
    <t>6254</t>
  </si>
  <si>
    <t>16-0531</t>
  </si>
  <si>
    <t>407</t>
  </si>
  <si>
    <t>408</t>
  </si>
  <si>
    <t>*</t>
  </si>
  <si>
    <t>Accounting Cycle: FY2016;  Bank: Wells Fargo Bank -;  Bank Account: XXXXXX9146 - 10000;  Statement Date: 03/31/2016</t>
  </si>
  <si>
    <t>Accounting Cycle: FY2016;  Bank: Wells Fargo Bank -;  Bank Account: XXXXXx9203 - Activity Account;  Statement Date: 03/31/2016</t>
  </si>
  <si>
    <t>Accounting Cycle: FY2016;  Bank: Wells Fargo Bank -;  Bank Account: XXXXXX9203 - Activity Account;  Statement Date: 03/31/2016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</si>
</sst>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1">
      <alignment horizontal="left"/>
    </xf>
    <xf numFmtId="0" fontId="5" fillId="0" borderId="0"/>
    <xf numFmtId="44" fontId="5" fillId="0" borderId="0" applyFont="0" applyFill="0" applyBorder="0" applyAlignment="0" applyProtection="0"/>
    <xf numFmtId="0" fontId="5" fillId="0" borderId="1">
      <alignment horizontal="left"/>
    </xf>
    <xf numFmtId="0" fontId="5" fillId="2" borderId="1">
      <alignment horizontal="left"/>
    </xf>
    <xf numFmtId="0" fontId="5" fillId="2" borderId="4">
      <alignment horizontal="left"/>
    </xf>
    <xf numFmtId="0" fontId="5" fillId="2" borderId="5">
      <alignment horizontal="left"/>
    </xf>
    <xf numFmtId="14" fontId="5" fillId="0" borderId="0" applyFont="0" applyFill="0" applyBorder="0" applyProtection="0">
      <alignment horizontal="left"/>
    </xf>
    <xf numFmtId="2" fontId="5" fillId="0" borderId="0" applyFill="0" applyBorder="0" applyProtection="0"/>
    <xf numFmtId="0" fontId="4" fillId="2" borderId="6">
      <alignment horizontal="left"/>
    </xf>
    <xf numFmtId="0" fontId="4" fillId="2" borderId="7">
      <alignment horizontal="left"/>
    </xf>
    <xf numFmtId="49" fontId="5" fillId="0" borderId="8" applyFont="0" applyFill="0" applyBorder="0" applyAlignment="0" applyProtection="0">
      <alignment horizontal="right"/>
    </xf>
    <xf numFmtId="0" fontId="5" fillId="0" borderId="0">
      <alignment horizontal="left"/>
    </xf>
    <xf numFmtId="0" fontId="4" fillId="2" borderId="9">
      <alignment horizontal="left"/>
    </xf>
    <xf numFmtId="0" fontId="4" fillId="2" borderId="2">
      <alignment horizontal="left"/>
    </xf>
    <xf numFmtId="0" fontId="4" fillId="2" borderId="10">
      <alignment horizontal="left"/>
    </xf>
    <xf numFmtId="0" fontId="4" fillId="2" borderId="11">
      <alignment horizontal="left"/>
    </xf>
    <xf numFmtId="0" fontId="5" fillId="0" borderId="8">
      <alignment horizontal="right"/>
    </xf>
  </cellStyleXfs>
  <cellXfs count="58">
    <xf numFmtId="0" fontId="0" fillId="0" borderId="0" xfId="0"/>
    <xf numFmtId="0" fontId="4" fillId="0" borderId="0" xfId="3" applyBorder="1" applyAlignment="1">
      <alignment horizontal="center"/>
    </xf>
    <xf numFmtId="0" fontId="4" fillId="0" borderId="0" xfId="3" applyBorder="1" applyAlignment="1">
      <alignment horizontal="center" wrapText="1"/>
    </xf>
    <xf numFmtId="0" fontId="4" fillId="0" borderId="0" xfId="3" applyFill="1" applyBorder="1" applyAlignment="1">
      <alignment horizontal="center" wrapText="1"/>
    </xf>
    <xf numFmtId="0" fontId="6" fillId="0" borderId="0" xfId="4" applyFont="1"/>
    <xf numFmtId="44" fontId="6" fillId="0" borderId="0" xfId="5" applyFont="1"/>
    <xf numFmtId="44" fontId="7" fillId="0" borderId="0" xfId="5" applyFont="1"/>
    <xf numFmtId="0" fontId="5" fillId="0" borderId="1" xfId="6">
      <alignment horizontal="left"/>
    </xf>
    <xf numFmtId="44" fontId="8" fillId="0" borderId="0" xfId="5" applyFont="1"/>
    <xf numFmtId="44" fontId="4" fillId="0" borderId="0" xfId="5" applyFo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4" fontId="11" fillId="0" borderId="0" xfId="1" applyNumberFormat="1" applyFont="1" applyFill="1" applyBorder="1"/>
    <xf numFmtId="0" fontId="9" fillId="0" borderId="0" xfId="0" applyFont="1"/>
    <xf numFmtId="44" fontId="3" fillId="0" borderId="2" xfId="2" applyFont="1" applyBorder="1"/>
    <xf numFmtId="0" fontId="10" fillId="0" borderId="0" xfId="0" applyFont="1"/>
    <xf numFmtId="0" fontId="12" fillId="0" borderId="0" xfId="0" applyFont="1"/>
    <xf numFmtId="0" fontId="11" fillId="0" borderId="0" xfId="0" applyFont="1"/>
    <xf numFmtId="44" fontId="3" fillId="0" borderId="3" xfId="2" applyFont="1" applyBorder="1"/>
    <xf numFmtId="0" fontId="13" fillId="0" borderId="0" xfId="0" applyFont="1"/>
    <xf numFmtId="164" fontId="10" fillId="0" borderId="0" xfId="1" applyNumberFormat="1" applyFont="1"/>
    <xf numFmtId="0" fontId="5" fillId="2" borderId="5" xfId="9">
      <alignment horizontal="left"/>
    </xf>
    <xf numFmtId="0" fontId="0" fillId="0" borderId="0" xfId="0" applyAlignment="1">
      <alignment horizontal="center"/>
    </xf>
    <xf numFmtId="0" fontId="4" fillId="0" borderId="1" xfId="3">
      <alignment horizontal="left"/>
    </xf>
    <xf numFmtId="49" fontId="5" fillId="0" borderId="0" xfId="14" applyFont="1" applyBorder="1" applyAlignment="1"/>
    <xf numFmtId="44" fontId="5" fillId="0" borderId="0" xfId="5" applyFont="1"/>
    <xf numFmtId="14" fontId="0" fillId="0" borderId="0" xfId="10" applyFont="1">
      <alignment horizontal="left"/>
    </xf>
    <xf numFmtId="0" fontId="5" fillId="2" borderId="5" xfId="9" applyFont="1">
      <alignment horizontal="left"/>
    </xf>
    <xf numFmtId="0" fontId="5" fillId="2" borderId="1" xfId="7">
      <alignment horizontal="left"/>
    </xf>
    <xf numFmtId="49" fontId="5" fillId="2" borderId="1" xfId="14" applyFill="1" applyBorder="1" applyAlignment="1">
      <alignment horizontal="left"/>
    </xf>
    <xf numFmtId="44" fontId="5" fillId="2" borderId="1" xfId="5" applyFill="1" applyBorder="1" applyAlignment="1">
      <alignment horizontal="left"/>
    </xf>
    <xf numFmtId="14" fontId="5" fillId="2" borderId="4" xfId="10" applyFont="1" applyFill="1" applyBorder="1">
      <alignment horizontal="left"/>
    </xf>
    <xf numFmtId="0" fontId="4" fillId="2" borderId="11" xfId="19">
      <alignment horizontal="left"/>
    </xf>
    <xf numFmtId="0" fontId="4" fillId="2" borderId="2" xfId="17">
      <alignment horizontal="left"/>
    </xf>
    <xf numFmtId="0" fontId="4" fillId="2" borderId="10" xfId="18">
      <alignment horizontal="left"/>
    </xf>
    <xf numFmtId="0" fontId="4" fillId="0" borderId="0" xfId="0" applyFont="1"/>
    <xf numFmtId="49" fontId="0" fillId="0" borderId="0" xfId="14" applyFont="1" applyBorder="1" applyAlignment="1"/>
    <xf numFmtId="44" fontId="0" fillId="0" borderId="0" xfId="5" applyFont="1"/>
    <xf numFmtId="0" fontId="4" fillId="2" borderId="9" xfId="16">
      <alignment horizontal="left"/>
    </xf>
    <xf numFmtId="0" fontId="4" fillId="2" borderId="7" xfId="13">
      <alignment horizontal="left"/>
    </xf>
    <xf numFmtId="0" fontId="4" fillId="2" borderId="6" xfId="12">
      <alignment horizontal="left"/>
    </xf>
    <xf numFmtId="0" fontId="4" fillId="0" borderId="1" xfId="3">
      <alignment horizontal="left"/>
    </xf>
    <xf numFmtId="49" fontId="5" fillId="0" borderId="0" xfId="14" applyFont="1" applyBorder="1" applyAlignment="1"/>
    <xf numFmtId="44" fontId="5" fillId="0" borderId="0" xfId="5" applyFont="1"/>
    <xf numFmtId="0" fontId="4" fillId="2" borderId="7" xfId="13" applyAlignment="1">
      <alignment horizontal="center"/>
    </xf>
    <xf numFmtId="0" fontId="4" fillId="2" borderId="2" xfId="17" applyAlignment="1">
      <alignment horizontal="center"/>
    </xf>
    <xf numFmtId="0" fontId="5" fillId="2" borderId="1" xfId="7" applyAlignment="1">
      <alignment horizontal="center"/>
    </xf>
    <xf numFmtId="0" fontId="4" fillId="0" borderId="1" xfId="3" applyAlignment="1">
      <alignment horizontal="center"/>
    </xf>
    <xf numFmtId="44" fontId="0" fillId="0" borderId="0" xfId="5" applyFont="1" applyAlignment="1">
      <alignment horizontal="center"/>
    </xf>
    <xf numFmtId="0" fontId="5" fillId="0" borderId="1" xfId="6" applyAlignment="1">
      <alignment horizontal="center"/>
    </xf>
    <xf numFmtId="44" fontId="4" fillId="0" borderId="0" xfId="5" applyFont="1" applyAlignment="1">
      <alignment horizontal="center"/>
    </xf>
    <xf numFmtId="49" fontId="5" fillId="2" borderId="1" xfId="14" applyFill="1" applyBorder="1" applyAlignment="1">
      <alignment horizontal="center"/>
    </xf>
    <xf numFmtId="49" fontId="0" fillId="0" borderId="0" xfId="14" applyFont="1" applyBorder="1" applyAlignment="1">
      <alignment horizontal="center"/>
    </xf>
    <xf numFmtId="49" fontId="4" fillId="0" borderId="0" xfId="14" applyFont="1" applyBorder="1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5" fillId="0" borderId="0" xfId="4" applyAlignment="1">
      <alignment horizontal="center" wrapText="1"/>
    </xf>
    <xf numFmtId="0" fontId="0" fillId="0" borderId="0" xfId="0" applyAlignment="1">
      <alignment horizontal="center" wrapText="1"/>
    </xf>
  </cellXfs>
  <cellStyles count="21">
    <cellStyle name="ALSTEC Bottom" xfId="7"/>
    <cellStyle name="ALSTEC Bottom Left" xfId="8"/>
    <cellStyle name="ALSTEC Bottom Right" xfId="9"/>
    <cellStyle name="ALSTEC Currency" xfId="5"/>
    <cellStyle name="ALSTEC Date" xfId="10"/>
    <cellStyle name="ALSTEC Detail Header" xfId="3"/>
    <cellStyle name="ALSTEC DOUBLE" xfId="11"/>
    <cellStyle name="ALSTEC Left" xfId="12"/>
    <cellStyle name="ALSTEC Middle" xfId="13"/>
    <cellStyle name="ALSTEC Normal" xfId="14"/>
    <cellStyle name="ALSTEC Report Body" xfId="15"/>
    <cellStyle name="ALSTEC Right" xfId="16"/>
    <cellStyle name="ALSTEC Subtotal" xfId="6"/>
    <cellStyle name="ALSTEC Top" xfId="17"/>
    <cellStyle name="ALSTEC Top Left" xfId="18"/>
    <cellStyle name="ALSTEC Top Right" xfId="19"/>
    <cellStyle name="ALSTEC Total" xfId="20"/>
    <cellStyle name="Comma" xfId="1" builtinId="3"/>
    <cellStyle name="Currency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25" workbookViewId="0">
      <selection activeCell="I6" sqref="I6"/>
    </sheetView>
  </sheetViews>
  <sheetFormatPr defaultRowHeight="15" x14ac:dyDescent="0.25"/>
  <cols>
    <col min="1" max="1" width="45.140625" customWidth="1"/>
    <col min="2" max="2" width="14.28515625" bestFit="1" customWidth="1"/>
    <col min="3" max="3" width="16.5703125" bestFit="1" customWidth="1"/>
    <col min="4" max="4" width="14" bestFit="1" customWidth="1"/>
    <col min="5" max="5" width="14.5703125" bestFit="1" customWidth="1"/>
  </cols>
  <sheetData>
    <row r="1" spans="1:5" x14ac:dyDescent="0.25">
      <c r="A1" s="55" t="s">
        <v>0</v>
      </c>
      <c r="B1" s="55"/>
      <c r="C1" s="55"/>
      <c r="D1" s="55"/>
      <c r="E1" s="55"/>
    </row>
    <row r="2" spans="1:5" ht="23.25" x14ac:dyDescent="0.25">
      <c r="A2" s="1" t="s">
        <v>1</v>
      </c>
      <c r="B2" s="1" t="s">
        <v>2</v>
      </c>
      <c r="C2" s="2" t="s">
        <v>34</v>
      </c>
      <c r="D2" s="3" t="s">
        <v>3</v>
      </c>
      <c r="E2" s="3" t="s">
        <v>4</v>
      </c>
    </row>
    <row r="3" spans="1:5" x14ac:dyDescent="0.25">
      <c r="A3" s="4" t="s">
        <v>5</v>
      </c>
      <c r="B3" s="5">
        <v>1858986</v>
      </c>
      <c r="C3" s="6">
        <v>1307005.52</v>
      </c>
      <c r="D3" s="5">
        <f>+B3/12*6</f>
        <v>929493</v>
      </c>
      <c r="E3" s="5">
        <f t="shared" ref="E3:E19" si="0">+C3-D3</f>
        <v>377512.52</v>
      </c>
    </row>
    <row r="4" spans="1:5" x14ac:dyDescent="0.25">
      <c r="A4" s="4" t="s">
        <v>6</v>
      </c>
      <c r="B4" s="5">
        <v>18587</v>
      </c>
      <c r="C4" s="6">
        <v>13020.59</v>
      </c>
      <c r="D4" s="5">
        <f>+B4/12*6</f>
        <v>9293.5</v>
      </c>
      <c r="E4" s="5">
        <f t="shared" si="0"/>
        <v>3727.09</v>
      </c>
    </row>
    <row r="5" spans="1:5" x14ac:dyDescent="0.25">
      <c r="A5" s="4" t="s">
        <v>7</v>
      </c>
      <c r="B5" s="5">
        <v>9089</v>
      </c>
      <c r="C5" s="6">
        <v>348.8</v>
      </c>
      <c r="D5" s="5">
        <v>0</v>
      </c>
      <c r="E5" s="5">
        <v>0</v>
      </c>
    </row>
    <row r="6" spans="1:5" x14ac:dyDescent="0.25">
      <c r="A6" s="4" t="s">
        <v>8</v>
      </c>
      <c r="B6" s="5">
        <v>0</v>
      </c>
      <c r="C6" s="6">
        <v>43194.39</v>
      </c>
      <c r="D6" s="5">
        <f t="shared" ref="D6:D19" si="1">+B6/12*6</f>
        <v>0</v>
      </c>
      <c r="E6" s="5">
        <f t="shared" si="0"/>
        <v>43194.39</v>
      </c>
    </row>
    <row r="7" spans="1:5" x14ac:dyDescent="0.25">
      <c r="A7" s="4" t="s">
        <v>9</v>
      </c>
      <c r="B7" s="5">
        <v>55475</v>
      </c>
      <c r="C7" s="6">
        <v>43634.61</v>
      </c>
      <c r="D7" s="5">
        <f t="shared" si="1"/>
        <v>27737.5</v>
      </c>
      <c r="E7" s="5">
        <f t="shared" si="0"/>
        <v>15897.11</v>
      </c>
    </row>
    <row r="8" spans="1:5" x14ac:dyDescent="0.25">
      <c r="A8" s="4" t="s">
        <v>10</v>
      </c>
      <c r="B8" s="5">
        <v>585</v>
      </c>
      <c r="C8" s="6">
        <v>845</v>
      </c>
      <c r="D8" s="5">
        <f t="shared" si="1"/>
        <v>292.5</v>
      </c>
      <c r="E8" s="5">
        <f t="shared" si="0"/>
        <v>552.5</v>
      </c>
    </row>
    <row r="9" spans="1:5" x14ac:dyDescent="0.25">
      <c r="A9" s="4" t="s">
        <v>11</v>
      </c>
      <c r="B9" s="5">
        <v>22542</v>
      </c>
      <c r="C9" s="6">
        <v>12305</v>
      </c>
      <c r="D9" s="5">
        <f t="shared" si="1"/>
        <v>11271</v>
      </c>
      <c r="E9" s="5">
        <f t="shared" si="0"/>
        <v>1034</v>
      </c>
    </row>
    <row r="10" spans="1:5" x14ac:dyDescent="0.25">
      <c r="A10" s="4" t="s">
        <v>12</v>
      </c>
      <c r="B10" s="5">
        <v>3865</v>
      </c>
      <c r="C10" s="6">
        <v>768.61</v>
      </c>
      <c r="D10" s="5">
        <f t="shared" si="1"/>
        <v>1932.5</v>
      </c>
      <c r="E10" s="5">
        <f t="shared" si="0"/>
        <v>-1163.8899999999999</v>
      </c>
    </row>
    <row r="11" spans="1:5" x14ac:dyDescent="0.25">
      <c r="A11" s="4" t="s">
        <v>13</v>
      </c>
      <c r="B11" s="5">
        <v>74</v>
      </c>
      <c r="C11" s="6">
        <v>0</v>
      </c>
      <c r="D11" s="5">
        <f t="shared" si="1"/>
        <v>37</v>
      </c>
      <c r="E11" s="5">
        <f t="shared" si="0"/>
        <v>-37</v>
      </c>
    </row>
    <row r="12" spans="1:5" x14ac:dyDescent="0.25">
      <c r="A12" s="4" t="s">
        <v>14</v>
      </c>
      <c r="B12" s="5">
        <v>700</v>
      </c>
      <c r="C12" s="6">
        <v>700</v>
      </c>
      <c r="D12" s="5">
        <f t="shared" si="1"/>
        <v>350</v>
      </c>
      <c r="E12" s="5">
        <f t="shared" si="0"/>
        <v>350</v>
      </c>
    </row>
    <row r="13" spans="1:5" x14ac:dyDescent="0.25">
      <c r="A13" s="4" t="s">
        <v>15</v>
      </c>
      <c r="B13" s="5">
        <v>3649</v>
      </c>
      <c r="C13" s="6">
        <v>3279.57</v>
      </c>
      <c r="D13" s="5">
        <f t="shared" si="1"/>
        <v>1824.5</v>
      </c>
      <c r="E13" s="5">
        <f t="shared" si="0"/>
        <v>1455.0700000000002</v>
      </c>
    </row>
    <row r="14" spans="1:5" x14ac:dyDescent="0.25">
      <c r="A14" s="4" t="s">
        <v>16</v>
      </c>
      <c r="B14" s="5">
        <v>263</v>
      </c>
      <c r="C14" s="6">
        <v>0</v>
      </c>
      <c r="D14" s="5">
        <f t="shared" si="1"/>
        <v>131.5</v>
      </c>
      <c r="E14" s="5">
        <f t="shared" si="0"/>
        <v>-131.5</v>
      </c>
    </row>
    <row r="15" spans="1:5" x14ac:dyDescent="0.25">
      <c r="A15" s="4" t="s">
        <v>17</v>
      </c>
      <c r="B15" s="5">
        <v>20000</v>
      </c>
      <c r="C15" s="6">
        <v>0</v>
      </c>
      <c r="D15" s="5">
        <f t="shared" si="1"/>
        <v>10000</v>
      </c>
      <c r="E15" s="5">
        <f t="shared" si="0"/>
        <v>-10000</v>
      </c>
    </row>
    <row r="16" spans="1:5" x14ac:dyDescent="0.25">
      <c r="A16" s="4" t="s">
        <v>18</v>
      </c>
      <c r="B16" s="5">
        <v>10000</v>
      </c>
      <c r="C16" s="6">
        <v>0</v>
      </c>
      <c r="D16" s="5">
        <f t="shared" si="1"/>
        <v>5000</v>
      </c>
      <c r="E16" s="5">
        <f t="shared" si="0"/>
        <v>-5000</v>
      </c>
    </row>
    <row r="17" spans="1:5" x14ac:dyDescent="0.25">
      <c r="A17" s="4" t="s">
        <v>19</v>
      </c>
      <c r="B17" s="5">
        <v>184193</v>
      </c>
      <c r="C17" s="6">
        <v>85092</v>
      </c>
      <c r="D17" s="5">
        <f t="shared" si="1"/>
        <v>92096.5</v>
      </c>
      <c r="E17" s="5">
        <f t="shared" si="0"/>
        <v>-7004.5</v>
      </c>
    </row>
    <row r="18" spans="1:5" x14ac:dyDescent="0.25">
      <c r="A18" s="4" t="s">
        <v>20</v>
      </c>
      <c r="B18" s="5">
        <v>143799</v>
      </c>
      <c r="C18" s="6">
        <v>89394.240000000005</v>
      </c>
      <c r="D18" s="5">
        <f t="shared" si="1"/>
        <v>71899.5</v>
      </c>
      <c r="E18" s="5">
        <f t="shared" si="0"/>
        <v>17494.740000000005</v>
      </c>
    </row>
    <row r="19" spans="1:5" x14ac:dyDescent="0.25">
      <c r="A19" s="4" t="s">
        <v>21</v>
      </c>
      <c r="B19" s="5">
        <v>83711</v>
      </c>
      <c r="C19" s="6">
        <v>50687.040000000001</v>
      </c>
      <c r="D19" s="5">
        <f t="shared" si="1"/>
        <v>41855.5</v>
      </c>
      <c r="E19" s="5">
        <f t="shared" si="0"/>
        <v>8831.5400000000009</v>
      </c>
    </row>
    <row r="20" spans="1:5" x14ac:dyDescent="0.25">
      <c r="B20" s="7"/>
      <c r="C20" s="7"/>
      <c r="D20" s="7"/>
      <c r="E20" s="7"/>
    </row>
    <row r="21" spans="1:5" x14ac:dyDescent="0.25">
      <c r="A21" s="4" t="s">
        <v>22</v>
      </c>
      <c r="B21" s="8">
        <f>SUM(B3:B19)</f>
        <v>2415518</v>
      </c>
      <c r="C21" s="8">
        <f>SUM(C3:C20)</f>
        <v>1650275.3700000003</v>
      </c>
      <c r="D21" s="8">
        <f>SUM(D3:D19)</f>
        <v>1203214.5</v>
      </c>
      <c r="E21" s="8">
        <f>SUM(E3:E20)</f>
        <v>446712.07</v>
      </c>
    </row>
    <row r="22" spans="1:5" x14ac:dyDescent="0.25">
      <c r="A22" s="4"/>
      <c r="B22" s="9"/>
      <c r="C22" s="9"/>
      <c r="D22" s="9"/>
      <c r="E22" s="9"/>
    </row>
    <row r="23" spans="1:5" x14ac:dyDescent="0.25">
      <c r="A23" s="55" t="s">
        <v>23</v>
      </c>
      <c r="B23" s="55"/>
      <c r="C23" s="55"/>
      <c r="D23" s="55"/>
      <c r="E23" s="55"/>
    </row>
    <row r="24" spans="1:5" ht="23.25" x14ac:dyDescent="0.25">
      <c r="A24" s="10" t="s">
        <v>1</v>
      </c>
      <c r="B24" s="1" t="s">
        <v>2</v>
      </c>
      <c r="C24" s="2" t="s">
        <v>34</v>
      </c>
      <c r="D24" s="3" t="s">
        <v>3</v>
      </c>
      <c r="E24" s="3" t="s">
        <v>4</v>
      </c>
    </row>
    <row r="25" spans="1:5" x14ac:dyDescent="0.25">
      <c r="A25" s="11" t="s">
        <v>24</v>
      </c>
      <c r="B25" s="5">
        <v>1131458</v>
      </c>
      <c r="C25" s="5">
        <v>712965.02</v>
      </c>
      <c r="D25" s="5">
        <f t="shared" ref="D25:D32" si="2">+B25/12*6</f>
        <v>565729</v>
      </c>
      <c r="E25" s="5">
        <f t="shared" ref="E25:E32" si="3">+C25-D25</f>
        <v>147236.02000000002</v>
      </c>
    </row>
    <row r="26" spans="1:5" x14ac:dyDescent="0.25">
      <c r="A26" s="11" t="s">
        <v>25</v>
      </c>
      <c r="B26" s="5">
        <v>150543</v>
      </c>
      <c r="C26" s="5">
        <v>101622.05</v>
      </c>
      <c r="D26" s="5">
        <f t="shared" si="2"/>
        <v>75271.5</v>
      </c>
      <c r="E26" s="5">
        <f t="shared" si="3"/>
        <v>26350.550000000003</v>
      </c>
    </row>
    <row r="27" spans="1:5" x14ac:dyDescent="0.25">
      <c r="A27" s="11" t="s">
        <v>26</v>
      </c>
      <c r="B27" s="5">
        <v>26950</v>
      </c>
      <c r="C27" s="5">
        <v>10243.129999999999</v>
      </c>
      <c r="D27" s="5">
        <f t="shared" si="2"/>
        <v>13475</v>
      </c>
      <c r="E27" s="5">
        <f t="shared" si="3"/>
        <v>-3231.8700000000008</v>
      </c>
    </row>
    <row r="28" spans="1:5" x14ac:dyDescent="0.25">
      <c r="A28" s="11" t="s">
        <v>27</v>
      </c>
      <c r="B28" s="5">
        <v>90265</v>
      </c>
      <c r="C28" s="5">
        <v>71559.73</v>
      </c>
      <c r="D28" s="5">
        <f t="shared" si="2"/>
        <v>45132.5</v>
      </c>
      <c r="E28" s="5">
        <f t="shared" si="3"/>
        <v>26427.229999999996</v>
      </c>
    </row>
    <row r="29" spans="1:5" x14ac:dyDescent="0.25">
      <c r="A29" s="11" t="s">
        <v>28</v>
      </c>
      <c r="B29" s="5">
        <v>128574</v>
      </c>
      <c r="C29" s="5">
        <v>89385.03</v>
      </c>
      <c r="D29" s="5">
        <f t="shared" si="2"/>
        <v>64287</v>
      </c>
      <c r="E29" s="5">
        <f t="shared" si="3"/>
        <v>25098.03</v>
      </c>
    </row>
    <row r="30" spans="1:5" x14ac:dyDescent="0.25">
      <c r="A30" s="11" t="s">
        <v>29</v>
      </c>
      <c r="B30" s="5">
        <v>79344</v>
      </c>
      <c r="C30" s="5">
        <v>62587.29</v>
      </c>
      <c r="D30" s="5">
        <f t="shared" si="2"/>
        <v>39672</v>
      </c>
      <c r="E30" s="5">
        <f t="shared" si="3"/>
        <v>22915.29</v>
      </c>
    </row>
    <row r="31" spans="1:5" x14ac:dyDescent="0.25">
      <c r="A31" s="11" t="s">
        <v>30</v>
      </c>
      <c r="B31" s="5">
        <v>201964</v>
      </c>
      <c r="C31" s="5">
        <v>59662.28</v>
      </c>
      <c r="D31" s="5">
        <f t="shared" si="2"/>
        <v>100982</v>
      </c>
      <c r="E31" s="5">
        <f t="shared" si="3"/>
        <v>-41319.72</v>
      </c>
    </row>
    <row r="32" spans="1:5" x14ac:dyDescent="0.25">
      <c r="A32" s="11" t="s">
        <v>31</v>
      </c>
      <c r="B32" s="12">
        <v>4540</v>
      </c>
      <c r="C32" s="5">
        <v>4261.3900000000003</v>
      </c>
      <c r="D32" s="5">
        <f t="shared" si="2"/>
        <v>2270</v>
      </c>
      <c r="E32" s="5">
        <f t="shared" si="3"/>
        <v>1991.3900000000003</v>
      </c>
    </row>
    <row r="33" spans="1:6" x14ac:dyDescent="0.25">
      <c r="A33" s="11"/>
      <c r="B33" s="12"/>
      <c r="C33" s="5"/>
      <c r="D33" s="5"/>
      <c r="E33" s="5"/>
    </row>
    <row r="34" spans="1:6" x14ac:dyDescent="0.25">
      <c r="A34" s="13" t="s">
        <v>32</v>
      </c>
      <c r="B34" s="14">
        <f>SUM(B25:B32)</f>
        <v>1813638</v>
      </c>
      <c r="C34" s="14">
        <f>SUM(C25:C32)</f>
        <v>1112285.92</v>
      </c>
      <c r="D34" s="14">
        <f>SUM(D25:D32)</f>
        <v>906819</v>
      </c>
      <c r="E34" s="14">
        <f>SUM(E25:E32)</f>
        <v>205466.92</v>
      </c>
    </row>
    <row r="35" spans="1:6" x14ac:dyDescent="0.25">
      <c r="A35" s="15"/>
      <c r="B35" s="16"/>
      <c r="C35" s="16"/>
      <c r="D35" s="17"/>
      <c r="E35" s="17"/>
      <c r="F35" s="16"/>
    </row>
    <row r="36" spans="1:6" x14ac:dyDescent="0.25">
      <c r="A36" s="4" t="s">
        <v>6</v>
      </c>
      <c r="B36" s="5">
        <v>40405</v>
      </c>
      <c r="C36" s="5">
        <v>6826.75</v>
      </c>
      <c r="D36" s="5">
        <f t="shared" ref="D36:D50" si="4">+B36/12*6</f>
        <v>20202.5</v>
      </c>
      <c r="E36" s="5">
        <f t="shared" ref="E36:E50" si="5">+C36-D36</f>
        <v>-13375.75</v>
      </c>
    </row>
    <row r="37" spans="1:6" x14ac:dyDescent="0.25">
      <c r="A37" s="4" t="s">
        <v>7</v>
      </c>
      <c r="B37" s="5">
        <v>9089</v>
      </c>
      <c r="C37" s="6">
        <v>0</v>
      </c>
      <c r="D37" s="5">
        <f t="shared" si="4"/>
        <v>4544.5</v>
      </c>
      <c r="E37" s="5">
        <f t="shared" si="5"/>
        <v>-4544.5</v>
      </c>
    </row>
    <row r="38" spans="1:6" x14ac:dyDescent="0.25">
      <c r="A38" s="4" t="s">
        <v>8</v>
      </c>
      <c r="B38" s="5">
        <v>9978</v>
      </c>
      <c r="C38" s="5">
        <v>32084.25</v>
      </c>
      <c r="D38" s="5">
        <f t="shared" si="4"/>
        <v>4989</v>
      </c>
      <c r="E38" s="5">
        <f t="shared" si="5"/>
        <v>27095.25</v>
      </c>
    </row>
    <row r="39" spans="1:6" x14ac:dyDescent="0.25">
      <c r="A39" s="4" t="s">
        <v>9</v>
      </c>
      <c r="B39" s="5">
        <v>55475</v>
      </c>
      <c r="C39" s="5">
        <v>38671.519999999997</v>
      </c>
      <c r="D39" s="5">
        <f t="shared" si="4"/>
        <v>27737.5</v>
      </c>
      <c r="E39" s="5">
        <f t="shared" si="5"/>
        <v>10934.019999999997</v>
      </c>
    </row>
    <row r="40" spans="1:6" x14ac:dyDescent="0.25">
      <c r="A40" s="4" t="s">
        <v>33</v>
      </c>
      <c r="B40" s="5">
        <v>585</v>
      </c>
      <c r="C40" s="5">
        <v>0</v>
      </c>
      <c r="D40" s="5">
        <f t="shared" si="4"/>
        <v>292.5</v>
      </c>
      <c r="E40" s="5">
        <f t="shared" si="5"/>
        <v>-292.5</v>
      </c>
    </row>
    <row r="41" spans="1:6" x14ac:dyDescent="0.25">
      <c r="A41" s="4" t="s">
        <v>11</v>
      </c>
      <c r="B41" s="5">
        <v>22542</v>
      </c>
      <c r="C41" s="5">
        <v>6463.92</v>
      </c>
      <c r="D41" s="5">
        <f t="shared" si="4"/>
        <v>11271</v>
      </c>
      <c r="E41" s="5">
        <f t="shared" si="5"/>
        <v>-4807.08</v>
      </c>
    </row>
    <row r="42" spans="1:6" x14ac:dyDescent="0.25">
      <c r="A42" s="4" t="s">
        <v>12</v>
      </c>
      <c r="B42" s="5">
        <v>3865</v>
      </c>
      <c r="C42" s="6">
        <v>100</v>
      </c>
      <c r="D42" s="5">
        <f t="shared" si="4"/>
        <v>1932.5</v>
      </c>
      <c r="E42" s="5">
        <f t="shared" si="5"/>
        <v>-1832.5</v>
      </c>
    </row>
    <row r="43" spans="1:6" x14ac:dyDescent="0.25">
      <c r="A43" s="4" t="s">
        <v>13</v>
      </c>
      <c r="B43" s="5">
        <v>74</v>
      </c>
      <c r="C43" s="5">
        <v>0</v>
      </c>
      <c r="D43" s="5">
        <f t="shared" si="4"/>
        <v>37</v>
      </c>
      <c r="E43" s="5">
        <f t="shared" si="5"/>
        <v>-37</v>
      </c>
    </row>
    <row r="44" spans="1:6" x14ac:dyDescent="0.25">
      <c r="A44" s="4" t="s">
        <v>15</v>
      </c>
      <c r="B44" s="5">
        <v>3649</v>
      </c>
      <c r="C44" s="5">
        <v>3246.95</v>
      </c>
      <c r="D44" s="5">
        <f t="shared" si="4"/>
        <v>1824.5</v>
      </c>
      <c r="E44" s="5">
        <f t="shared" si="5"/>
        <v>1422.4499999999998</v>
      </c>
    </row>
    <row r="45" spans="1:6" x14ac:dyDescent="0.25">
      <c r="A45" s="4" t="s">
        <v>16</v>
      </c>
      <c r="B45" s="5">
        <v>263</v>
      </c>
      <c r="C45" s="5">
        <v>0</v>
      </c>
      <c r="D45" s="5">
        <f t="shared" si="4"/>
        <v>131.5</v>
      </c>
      <c r="E45" s="5">
        <f t="shared" si="5"/>
        <v>-131.5</v>
      </c>
    </row>
    <row r="46" spans="1:6" x14ac:dyDescent="0.25">
      <c r="A46" s="4" t="s">
        <v>17</v>
      </c>
      <c r="B46" s="5">
        <v>20000</v>
      </c>
      <c r="C46" s="5">
        <v>0</v>
      </c>
      <c r="D46" s="5">
        <f t="shared" si="4"/>
        <v>10000</v>
      </c>
      <c r="E46" s="5">
        <f t="shared" si="5"/>
        <v>-10000</v>
      </c>
    </row>
    <row r="47" spans="1:6" x14ac:dyDescent="0.25">
      <c r="A47" s="4" t="s">
        <v>18</v>
      </c>
      <c r="B47" s="5">
        <v>10000</v>
      </c>
      <c r="C47" s="5">
        <v>0</v>
      </c>
      <c r="D47" s="5">
        <f t="shared" si="4"/>
        <v>5000</v>
      </c>
      <c r="E47" s="5">
        <f t="shared" si="5"/>
        <v>-5000</v>
      </c>
    </row>
    <row r="48" spans="1:6" x14ac:dyDescent="0.25">
      <c r="A48" s="4" t="s">
        <v>19</v>
      </c>
      <c r="B48" s="5">
        <v>184193</v>
      </c>
      <c r="C48" s="5">
        <v>140426.84</v>
      </c>
      <c r="D48" s="5">
        <f t="shared" si="4"/>
        <v>92096.5</v>
      </c>
      <c r="E48" s="5">
        <f t="shared" si="5"/>
        <v>48330.34</v>
      </c>
    </row>
    <row r="49" spans="1:5" x14ac:dyDescent="0.25">
      <c r="A49" s="4" t="s">
        <v>20</v>
      </c>
      <c r="B49" s="5">
        <v>578677</v>
      </c>
      <c r="C49" s="5">
        <v>97743.31</v>
      </c>
      <c r="D49" s="5">
        <f t="shared" si="4"/>
        <v>289338.5</v>
      </c>
      <c r="E49" s="5">
        <f t="shared" si="5"/>
        <v>-191595.19</v>
      </c>
    </row>
    <row r="50" spans="1:5" x14ac:dyDescent="0.25">
      <c r="A50" s="4" t="s">
        <v>21</v>
      </c>
      <c r="B50" s="5">
        <v>141785</v>
      </c>
      <c r="C50" s="5">
        <v>29731.11</v>
      </c>
      <c r="D50" s="5">
        <f t="shared" si="4"/>
        <v>70892.5</v>
      </c>
      <c r="E50" s="5">
        <f t="shared" si="5"/>
        <v>-41161.39</v>
      </c>
    </row>
    <row r="51" spans="1:5" x14ac:dyDescent="0.25">
      <c r="A51" s="4"/>
      <c r="B51" s="5"/>
      <c r="C51" s="5"/>
      <c r="D51" s="5"/>
      <c r="E51" s="5"/>
    </row>
    <row r="52" spans="1:5" ht="15.75" thickBot="1" x14ac:dyDescent="0.3">
      <c r="B52" s="18">
        <f>SUM(B36:B50)</f>
        <v>1080580</v>
      </c>
      <c r="C52" s="18">
        <f>SUM(C36:C50)</f>
        <v>355294.64999999997</v>
      </c>
      <c r="D52" s="18">
        <f>SUM(D36:D50)</f>
        <v>540290</v>
      </c>
      <c r="E52" s="18">
        <f>SUM(E36:E50)</f>
        <v>-184995.35000000003</v>
      </c>
    </row>
    <row r="53" spans="1:5" ht="15.75" thickTop="1" x14ac:dyDescent="0.25">
      <c r="B53" s="19"/>
      <c r="C53" s="19"/>
      <c r="D53" s="19"/>
      <c r="E53" s="19"/>
    </row>
    <row r="54" spans="1:5" x14ac:dyDescent="0.25">
      <c r="D54" s="20"/>
      <c r="E54" s="20"/>
    </row>
  </sheetData>
  <mergeCells count="2">
    <mergeCell ref="A1:E1"/>
    <mergeCell ref="A23:E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J15" sqref="J15"/>
    </sheetView>
  </sheetViews>
  <sheetFormatPr defaultColWidth="9.28515625" defaultRowHeight="15" x14ac:dyDescent="0.25"/>
  <cols>
    <col min="1" max="1" width="9" bestFit="1" customWidth="1"/>
    <col min="2" max="2" width="35.28515625" bestFit="1" customWidth="1"/>
    <col min="3" max="4" width="12" bestFit="1" customWidth="1"/>
    <col min="5" max="5" width="13.140625" bestFit="1" customWidth="1"/>
  </cols>
  <sheetData>
    <row r="1" spans="1:6" x14ac:dyDescent="0.25">
      <c r="A1" s="56" t="s">
        <v>35</v>
      </c>
      <c r="B1" s="56"/>
      <c r="C1" s="56"/>
      <c r="D1" s="56"/>
      <c r="E1" s="56"/>
    </row>
    <row r="3" spans="1:6" x14ac:dyDescent="0.25">
      <c r="A3" s="23" t="s">
        <v>36</v>
      </c>
      <c r="B3" s="23" t="s">
        <v>37</v>
      </c>
      <c r="C3" s="23" t="s">
        <v>39</v>
      </c>
      <c r="D3" s="23" t="s">
        <v>40</v>
      </c>
      <c r="E3" s="23" t="s">
        <v>41</v>
      </c>
    </row>
    <row r="5" spans="1:6" x14ac:dyDescent="0.25">
      <c r="A5" s="24" t="s">
        <v>42</v>
      </c>
      <c r="B5" s="24" t="s">
        <v>43</v>
      </c>
      <c r="C5" s="25">
        <v>1923420</v>
      </c>
      <c r="D5" s="25">
        <v>1112285.92</v>
      </c>
      <c r="E5" s="25">
        <v>811134.08</v>
      </c>
    </row>
    <row r="6" spans="1:6" x14ac:dyDescent="0.25">
      <c r="A6" s="24" t="s">
        <v>44</v>
      </c>
      <c r="B6" s="24" t="s">
        <v>45</v>
      </c>
      <c r="C6" s="25">
        <v>40405</v>
      </c>
      <c r="D6" s="25">
        <v>6826.75</v>
      </c>
      <c r="E6" s="25">
        <v>33578.25</v>
      </c>
    </row>
    <row r="7" spans="1:6" x14ac:dyDescent="0.25">
      <c r="A7" s="24" t="s">
        <v>46</v>
      </c>
      <c r="B7" s="24" t="s">
        <v>47</v>
      </c>
      <c r="C7" s="25">
        <v>9089</v>
      </c>
      <c r="D7" s="25">
        <v>0</v>
      </c>
      <c r="E7" s="25">
        <v>9089</v>
      </c>
    </row>
    <row r="8" spans="1:6" x14ac:dyDescent="0.25">
      <c r="A8" s="24" t="s">
        <v>48</v>
      </c>
      <c r="B8" s="24" t="s">
        <v>49</v>
      </c>
      <c r="C8" s="25">
        <v>9978</v>
      </c>
      <c r="D8" s="25">
        <v>32084.25</v>
      </c>
      <c r="E8" s="25">
        <v>-22106.25</v>
      </c>
      <c r="F8" t="s">
        <v>275</v>
      </c>
    </row>
    <row r="9" spans="1:6" x14ac:dyDescent="0.25">
      <c r="A9" s="24" t="s">
        <v>50</v>
      </c>
      <c r="B9" s="24" t="s">
        <v>51</v>
      </c>
      <c r="C9" s="25">
        <v>55475</v>
      </c>
      <c r="D9" s="25">
        <v>38671.519999999997</v>
      </c>
      <c r="E9" s="25">
        <v>16803.48</v>
      </c>
    </row>
    <row r="10" spans="1:6" x14ac:dyDescent="0.25">
      <c r="A10" s="24" t="s">
        <v>52</v>
      </c>
      <c r="B10" s="24" t="s">
        <v>53</v>
      </c>
      <c r="C10" s="25">
        <v>585</v>
      </c>
      <c r="D10" s="25">
        <v>0</v>
      </c>
      <c r="E10" s="25">
        <v>585</v>
      </c>
    </row>
    <row r="11" spans="1:6" x14ac:dyDescent="0.25">
      <c r="A11" s="24" t="s">
        <v>54</v>
      </c>
      <c r="B11" s="24" t="s">
        <v>55</v>
      </c>
      <c r="C11" s="25">
        <v>22542</v>
      </c>
      <c r="D11" s="25">
        <v>6463.92</v>
      </c>
      <c r="E11" s="25">
        <v>16078.08</v>
      </c>
    </row>
    <row r="12" spans="1:6" x14ac:dyDescent="0.25">
      <c r="A12" s="24" t="s">
        <v>56</v>
      </c>
      <c r="B12" s="24" t="s">
        <v>57</v>
      </c>
      <c r="C12" s="25">
        <v>3865</v>
      </c>
      <c r="D12" s="25">
        <v>100</v>
      </c>
      <c r="E12" s="25">
        <v>3765</v>
      </c>
    </row>
    <row r="13" spans="1:6" x14ac:dyDescent="0.25">
      <c r="A13" s="24" t="s">
        <v>58</v>
      </c>
      <c r="B13" s="24" t="s">
        <v>59</v>
      </c>
      <c r="C13" s="25">
        <v>74</v>
      </c>
      <c r="D13" s="25">
        <v>0</v>
      </c>
      <c r="E13" s="25">
        <v>74</v>
      </c>
    </row>
    <row r="14" spans="1:6" x14ac:dyDescent="0.25">
      <c r="A14" s="24" t="s">
        <v>60</v>
      </c>
      <c r="B14" s="24" t="s">
        <v>61</v>
      </c>
      <c r="C14" s="25">
        <v>978</v>
      </c>
      <c r="D14" s="25">
        <v>0</v>
      </c>
      <c r="E14" s="25">
        <v>978</v>
      </c>
    </row>
    <row r="15" spans="1:6" x14ac:dyDescent="0.25">
      <c r="A15" s="24" t="s">
        <v>62</v>
      </c>
      <c r="B15" s="24" t="s">
        <v>63</v>
      </c>
      <c r="C15" s="25">
        <v>3649</v>
      </c>
      <c r="D15" s="25">
        <v>3246.95</v>
      </c>
      <c r="E15" s="25">
        <v>402.05</v>
      </c>
    </row>
    <row r="16" spans="1:6" x14ac:dyDescent="0.25">
      <c r="A16" s="24" t="s">
        <v>64</v>
      </c>
      <c r="B16" s="24" t="s">
        <v>65</v>
      </c>
      <c r="C16" s="25">
        <v>263</v>
      </c>
      <c r="D16" s="25">
        <v>0</v>
      </c>
      <c r="E16" s="25">
        <v>263</v>
      </c>
    </row>
    <row r="17" spans="1:5" x14ac:dyDescent="0.25">
      <c r="A17" s="24" t="s">
        <v>66</v>
      </c>
      <c r="B17" s="24" t="s">
        <v>67</v>
      </c>
      <c r="C17" s="25">
        <v>20000</v>
      </c>
      <c r="D17" s="25">
        <v>0</v>
      </c>
      <c r="E17" s="25">
        <v>20000</v>
      </c>
    </row>
    <row r="18" spans="1:5" x14ac:dyDescent="0.25">
      <c r="A18" s="24" t="s">
        <v>68</v>
      </c>
      <c r="B18" s="24" t="s">
        <v>69</v>
      </c>
      <c r="C18" s="25">
        <v>10000</v>
      </c>
      <c r="D18" s="25">
        <v>0</v>
      </c>
      <c r="E18" s="25">
        <v>10000</v>
      </c>
    </row>
    <row r="19" spans="1:5" x14ac:dyDescent="0.25">
      <c r="A19" s="24" t="s">
        <v>70</v>
      </c>
      <c r="B19" s="24" t="s">
        <v>71</v>
      </c>
      <c r="C19" s="25">
        <v>184193</v>
      </c>
      <c r="D19" s="25">
        <v>140426.84</v>
      </c>
      <c r="E19" s="25">
        <v>43766.16</v>
      </c>
    </row>
    <row r="20" spans="1:5" x14ac:dyDescent="0.25">
      <c r="A20" s="24" t="s">
        <v>72</v>
      </c>
      <c r="B20" s="24" t="s">
        <v>73</v>
      </c>
      <c r="C20" s="25">
        <v>578677</v>
      </c>
      <c r="D20" s="25">
        <v>97743.31</v>
      </c>
      <c r="E20" s="25">
        <v>480933.69</v>
      </c>
    </row>
    <row r="21" spans="1:5" x14ac:dyDescent="0.25">
      <c r="A21" s="24" t="s">
        <v>74</v>
      </c>
      <c r="B21" s="24" t="s">
        <v>75</v>
      </c>
      <c r="C21" s="25">
        <v>141785</v>
      </c>
      <c r="D21" s="25">
        <v>29731.11</v>
      </c>
      <c r="E21" s="25">
        <v>112053.89</v>
      </c>
    </row>
    <row r="22" spans="1:5" x14ac:dyDescent="0.25">
      <c r="A22" s="24"/>
      <c r="B22" s="24"/>
      <c r="C22" s="25"/>
      <c r="D22" s="25"/>
      <c r="E22" s="25"/>
    </row>
    <row r="23" spans="1:5" s="54" customFormat="1" x14ac:dyDescent="0.25">
      <c r="A23" s="53" t="s">
        <v>76</v>
      </c>
      <c r="B23" s="53"/>
      <c r="C23" s="9">
        <v>3004978</v>
      </c>
      <c r="D23" s="9">
        <v>1467580.57</v>
      </c>
      <c r="E23" s="9">
        <v>1537397.43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M8" sqref="M8"/>
    </sheetView>
  </sheetViews>
  <sheetFormatPr defaultRowHeight="15" x14ac:dyDescent="0.25"/>
  <cols>
    <col min="1" max="1" width="9" bestFit="1" customWidth="1"/>
    <col min="2" max="2" width="35.28515625" bestFit="1" customWidth="1"/>
    <col min="3" max="5" width="12" bestFit="1" customWidth="1"/>
    <col min="6" max="6" width="13.140625" bestFit="1" customWidth="1"/>
  </cols>
  <sheetData>
    <row r="1" spans="1:6" x14ac:dyDescent="0.25">
      <c r="A1" s="56" t="s">
        <v>77</v>
      </c>
      <c r="B1" s="56"/>
      <c r="C1" s="56"/>
      <c r="D1" s="56"/>
      <c r="E1" s="56"/>
      <c r="F1" s="56"/>
    </row>
    <row r="3" spans="1:6" x14ac:dyDescent="0.25">
      <c r="A3" s="41" t="s">
        <v>36</v>
      </c>
      <c r="B3" s="41" t="s">
        <v>37</v>
      </c>
      <c r="C3" s="41" t="s">
        <v>38</v>
      </c>
      <c r="D3" s="41" t="s">
        <v>39</v>
      </c>
      <c r="E3" s="41" t="s">
        <v>40</v>
      </c>
      <c r="F3" s="41" t="s">
        <v>41</v>
      </c>
    </row>
    <row r="5" spans="1:6" x14ac:dyDescent="0.25">
      <c r="A5" s="42" t="s">
        <v>42</v>
      </c>
      <c r="B5" s="42" t="s">
        <v>43</v>
      </c>
      <c r="C5" s="43">
        <v>1673019</v>
      </c>
      <c r="D5" s="43">
        <v>1858986</v>
      </c>
      <c r="E5" s="43">
        <v>1307005.52</v>
      </c>
      <c r="F5" s="43">
        <v>551980.48</v>
      </c>
    </row>
    <row r="6" spans="1:6" x14ac:dyDescent="0.25">
      <c r="A6" s="42" t="s">
        <v>44</v>
      </c>
      <c r="B6" s="42" t="s">
        <v>45</v>
      </c>
      <c r="C6" s="43">
        <v>13021</v>
      </c>
      <c r="D6" s="43">
        <v>18587</v>
      </c>
      <c r="E6" s="43">
        <v>13020.59</v>
      </c>
      <c r="F6" s="43">
        <v>5566.41</v>
      </c>
    </row>
    <row r="7" spans="1:6" x14ac:dyDescent="0.25">
      <c r="A7" s="42" t="s">
        <v>46</v>
      </c>
      <c r="B7" s="42" t="s">
        <v>47</v>
      </c>
      <c r="C7" s="43">
        <v>9000</v>
      </c>
      <c r="D7" s="43">
        <v>9000</v>
      </c>
      <c r="E7" s="43">
        <v>348.8</v>
      </c>
      <c r="F7" s="43">
        <v>8651.2000000000007</v>
      </c>
    </row>
    <row r="8" spans="1:6" x14ac:dyDescent="0.25">
      <c r="A8" s="42" t="s">
        <v>48</v>
      </c>
      <c r="B8" s="42" t="s">
        <v>49</v>
      </c>
      <c r="C8" s="43">
        <v>0</v>
      </c>
      <c r="D8" s="43">
        <v>0</v>
      </c>
      <c r="E8" s="43">
        <v>43194.39</v>
      </c>
      <c r="F8" s="43">
        <v>-43194.39</v>
      </c>
    </row>
    <row r="9" spans="1:6" x14ac:dyDescent="0.25">
      <c r="A9" s="42" t="s">
        <v>50</v>
      </c>
      <c r="B9" s="42" t="s">
        <v>51</v>
      </c>
      <c r="C9" s="43">
        <v>49035</v>
      </c>
      <c r="D9" s="43">
        <v>55475</v>
      </c>
      <c r="E9" s="43">
        <v>43634.61</v>
      </c>
      <c r="F9" s="43">
        <v>11840.39</v>
      </c>
    </row>
    <row r="10" spans="1:6" x14ac:dyDescent="0.25">
      <c r="A10" s="42" t="s">
        <v>52</v>
      </c>
      <c r="B10" s="42" t="s">
        <v>53</v>
      </c>
      <c r="C10" s="43">
        <v>585</v>
      </c>
      <c r="D10" s="43">
        <v>585</v>
      </c>
      <c r="E10" s="43">
        <v>845</v>
      </c>
      <c r="F10" s="43">
        <v>-260</v>
      </c>
    </row>
    <row r="11" spans="1:6" x14ac:dyDescent="0.25">
      <c r="A11" s="42" t="s">
        <v>54</v>
      </c>
      <c r="B11" s="42" t="s">
        <v>55</v>
      </c>
      <c r="C11" s="43">
        <v>12293</v>
      </c>
      <c r="D11" s="43">
        <v>22542</v>
      </c>
      <c r="E11" s="43">
        <v>12305</v>
      </c>
      <c r="F11" s="43">
        <v>10237</v>
      </c>
    </row>
    <row r="12" spans="1:6" x14ac:dyDescent="0.25">
      <c r="A12" s="42" t="s">
        <v>56</v>
      </c>
      <c r="B12" s="42" t="s">
        <v>57</v>
      </c>
      <c r="C12" s="43">
        <v>0</v>
      </c>
      <c r="D12" s="43">
        <v>0</v>
      </c>
      <c r="E12" s="43">
        <v>768.61</v>
      </c>
      <c r="F12" s="43">
        <v>-768.61</v>
      </c>
    </row>
    <row r="13" spans="1:6" x14ac:dyDescent="0.25">
      <c r="A13" s="42" t="s">
        <v>58</v>
      </c>
      <c r="B13" s="42" t="s">
        <v>59</v>
      </c>
      <c r="C13" s="43">
        <v>74</v>
      </c>
      <c r="D13" s="43">
        <v>74</v>
      </c>
      <c r="E13" s="43">
        <v>0</v>
      </c>
      <c r="F13" s="43">
        <v>74</v>
      </c>
    </row>
    <row r="14" spans="1:6" x14ac:dyDescent="0.25">
      <c r="A14" s="42" t="s">
        <v>60</v>
      </c>
      <c r="B14" s="42" t="s">
        <v>61</v>
      </c>
      <c r="C14" s="43">
        <v>700</v>
      </c>
      <c r="D14" s="43">
        <v>700</v>
      </c>
      <c r="E14" s="43">
        <v>700</v>
      </c>
      <c r="F14" s="43">
        <v>0</v>
      </c>
    </row>
    <row r="15" spans="1:6" x14ac:dyDescent="0.25">
      <c r="A15" s="42" t="s">
        <v>62</v>
      </c>
      <c r="B15" s="42" t="s">
        <v>63</v>
      </c>
      <c r="C15" s="43">
        <v>3649</v>
      </c>
      <c r="D15" s="43">
        <v>3649</v>
      </c>
      <c r="E15" s="43">
        <v>3279.57</v>
      </c>
      <c r="F15" s="43">
        <v>369.43</v>
      </c>
    </row>
    <row r="16" spans="1:6" x14ac:dyDescent="0.25">
      <c r="A16" s="42" t="s">
        <v>64</v>
      </c>
      <c r="B16" s="42" t="s">
        <v>65</v>
      </c>
      <c r="C16" s="43">
        <v>263</v>
      </c>
      <c r="D16" s="43">
        <v>263</v>
      </c>
      <c r="E16" s="43">
        <v>0</v>
      </c>
      <c r="F16" s="43">
        <v>263</v>
      </c>
    </row>
    <row r="17" spans="1:6" x14ac:dyDescent="0.25">
      <c r="A17" s="42" t="s">
        <v>66</v>
      </c>
      <c r="B17" s="42" t="s">
        <v>67</v>
      </c>
      <c r="C17" s="43">
        <v>20000</v>
      </c>
      <c r="D17" s="43">
        <v>20000</v>
      </c>
      <c r="E17" s="43">
        <v>0</v>
      </c>
      <c r="F17" s="43">
        <v>20000</v>
      </c>
    </row>
    <row r="18" spans="1:6" x14ac:dyDescent="0.25">
      <c r="A18" s="42" t="s">
        <v>68</v>
      </c>
      <c r="B18" s="42" t="s">
        <v>69</v>
      </c>
      <c r="C18" s="43">
        <v>10000</v>
      </c>
      <c r="D18" s="43">
        <v>10000</v>
      </c>
      <c r="E18" s="43">
        <v>0</v>
      </c>
      <c r="F18" s="43">
        <v>10000</v>
      </c>
    </row>
    <row r="19" spans="1:6" x14ac:dyDescent="0.25">
      <c r="A19" s="42" t="s">
        <v>70</v>
      </c>
      <c r="B19" s="42" t="s">
        <v>71</v>
      </c>
      <c r="C19" s="43">
        <v>184193</v>
      </c>
      <c r="D19" s="43">
        <v>184193</v>
      </c>
      <c r="E19" s="43">
        <v>85092</v>
      </c>
      <c r="F19" s="43">
        <v>99101</v>
      </c>
    </row>
    <row r="20" spans="1:6" x14ac:dyDescent="0.25">
      <c r="A20" s="42" t="s">
        <v>72</v>
      </c>
      <c r="B20" s="42" t="s">
        <v>73</v>
      </c>
      <c r="C20" s="43">
        <v>143799</v>
      </c>
      <c r="D20" s="43">
        <v>143799</v>
      </c>
      <c r="E20" s="43">
        <v>89394.240000000005</v>
      </c>
      <c r="F20" s="43">
        <v>54404.76</v>
      </c>
    </row>
    <row r="21" spans="1:6" x14ac:dyDescent="0.25">
      <c r="A21" s="42" t="s">
        <v>74</v>
      </c>
      <c r="B21" s="42" t="s">
        <v>75</v>
      </c>
      <c r="C21" s="43">
        <v>77482</v>
      </c>
      <c r="D21" s="43">
        <v>83711</v>
      </c>
      <c r="E21" s="43">
        <v>50687.040000000001</v>
      </c>
      <c r="F21" s="43">
        <v>33023.96</v>
      </c>
    </row>
    <row r="22" spans="1:6" x14ac:dyDescent="0.25">
      <c r="A22" s="42"/>
      <c r="B22" s="42"/>
      <c r="C22" s="43"/>
      <c r="D22" s="43"/>
      <c r="E22" s="43"/>
      <c r="F22" s="43"/>
    </row>
    <row r="23" spans="1:6" s="54" customFormat="1" x14ac:dyDescent="0.25">
      <c r="A23" s="53" t="s">
        <v>76</v>
      </c>
      <c r="B23" s="53"/>
      <c r="C23" s="9">
        <v>2197113</v>
      </c>
      <c r="D23" s="9">
        <v>2411564</v>
      </c>
      <c r="E23" s="9">
        <v>1650275.37</v>
      </c>
      <c r="F23" s="9">
        <v>761288.63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selection activeCell="J17" sqref="H17:J17"/>
    </sheetView>
  </sheetViews>
  <sheetFormatPr defaultRowHeight="15" x14ac:dyDescent="0.25"/>
  <cols>
    <col min="1" max="1" width="20" bestFit="1" customWidth="1"/>
    <col min="2" max="2" width="16.28515625" bestFit="1" customWidth="1"/>
    <col min="3" max="3" width="14" style="22" customWidth="1"/>
    <col min="4" max="4" width="30.85546875" bestFit="1" customWidth="1"/>
    <col min="5" max="5" width="12.5703125" style="22" bestFit="1" customWidth="1"/>
    <col min="6" max="6" width="13.42578125" bestFit="1" customWidth="1"/>
    <col min="7" max="7" width="1.7109375" bestFit="1" customWidth="1"/>
    <col min="8" max="8" width="13.42578125" bestFit="1" customWidth="1"/>
    <col min="9" max="9" width="2" bestFit="1" customWidth="1"/>
    <col min="10" max="10" width="11.28515625" bestFit="1" customWidth="1"/>
  </cols>
  <sheetData>
    <row r="1" spans="1:10" x14ac:dyDescent="0.25">
      <c r="A1" s="57" t="s">
        <v>276</v>
      </c>
      <c r="B1" s="57"/>
      <c r="C1" s="57"/>
      <c r="D1" s="57"/>
      <c r="E1" s="57"/>
      <c r="F1" s="57"/>
      <c r="G1" s="57"/>
      <c r="H1" s="57"/>
      <c r="I1" s="57"/>
      <c r="J1" s="57"/>
    </row>
    <row r="3" spans="1:10" x14ac:dyDescent="0.25">
      <c r="A3" s="40" t="s">
        <v>78</v>
      </c>
      <c r="B3" s="39" t="s">
        <v>79</v>
      </c>
      <c r="C3" s="44" t="s">
        <v>80</v>
      </c>
      <c r="D3" s="39" t="s">
        <v>81</v>
      </c>
      <c r="E3" s="44" t="s">
        <v>82</v>
      </c>
      <c r="F3" s="39" t="s">
        <v>83</v>
      </c>
      <c r="G3" s="39" t="s">
        <v>84</v>
      </c>
      <c r="H3" s="39" t="s">
        <v>85</v>
      </c>
      <c r="I3" s="39" t="s">
        <v>82</v>
      </c>
      <c r="J3" s="38" t="s">
        <v>86</v>
      </c>
    </row>
    <row r="5" spans="1:10" x14ac:dyDescent="0.25">
      <c r="A5" t="s">
        <v>87</v>
      </c>
      <c r="B5" s="37">
        <v>720454.11</v>
      </c>
      <c r="C5" s="22" t="s">
        <v>80</v>
      </c>
      <c r="D5" s="37">
        <v>-1352.13</v>
      </c>
      <c r="E5" s="22" t="s">
        <v>82</v>
      </c>
      <c r="F5" s="37">
        <v>719101.98</v>
      </c>
      <c r="G5" t="s">
        <v>84</v>
      </c>
      <c r="H5" s="37">
        <v>719101.98</v>
      </c>
      <c r="I5" s="36" t="s">
        <v>82</v>
      </c>
      <c r="J5" s="37">
        <v>0</v>
      </c>
    </row>
    <row r="6" spans="1:10" x14ac:dyDescent="0.25">
      <c r="A6" t="s">
        <v>88</v>
      </c>
      <c r="B6" s="37">
        <v>247464.81</v>
      </c>
      <c r="C6" s="22" t="s">
        <v>80</v>
      </c>
      <c r="D6" s="37">
        <v>0</v>
      </c>
      <c r="E6" s="22" t="s">
        <v>82</v>
      </c>
      <c r="F6" s="37">
        <v>247464.81</v>
      </c>
      <c r="G6" t="s">
        <v>84</v>
      </c>
      <c r="H6" s="37">
        <v>248483.57</v>
      </c>
      <c r="I6" s="36" t="s">
        <v>82</v>
      </c>
      <c r="J6" s="37">
        <v>-1018.76</v>
      </c>
    </row>
    <row r="7" spans="1:10" x14ac:dyDescent="0.25">
      <c r="A7" t="s">
        <v>89</v>
      </c>
      <c r="B7" s="37">
        <v>-218106.95</v>
      </c>
      <c r="C7" s="22" t="s">
        <v>80</v>
      </c>
      <c r="D7" s="37">
        <v>-21891.37</v>
      </c>
      <c r="E7" s="22" t="s">
        <v>82</v>
      </c>
      <c r="F7" s="37">
        <v>-239998.32</v>
      </c>
      <c r="G7" t="s">
        <v>84</v>
      </c>
      <c r="H7" s="37">
        <v>-241017.08</v>
      </c>
      <c r="I7" s="36" t="s">
        <v>82</v>
      </c>
      <c r="J7" s="37">
        <v>1018.76</v>
      </c>
    </row>
    <row r="8" spans="1:10" x14ac:dyDescent="0.25">
      <c r="B8" s="7"/>
      <c r="D8" s="7"/>
      <c r="F8" s="7"/>
      <c r="H8" s="7"/>
      <c r="J8" s="7"/>
    </row>
    <row r="9" spans="1:10" x14ac:dyDescent="0.25">
      <c r="A9" s="35" t="s">
        <v>22</v>
      </c>
      <c r="B9" s="9">
        <f>SUM($B$5:$B$7)</f>
        <v>749811.97</v>
      </c>
      <c r="D9" s="9">
        <f>SUM($D$5:$D$7)</f>
        <v>-23243.5</v>
      </c>
      <c r="F9" s="9">
        <f>SUM($F$5:$F$7)</f>
        <v>726568.47</v>
      </c>
      <c r="H9" s="9">
        <f>SUM($H$5:$H$7)</f>
        <v>726568.47000000009</v>
      </c>
      <c r="J9" s="9">
        <f>SUM($J$5:$J$7)</f>
        <v>0</v>
      </c>
    </row>
    <row r="14" spans="1:10" x14ac:dyDescent="0.25">
      <c r="A14" s="57" t="s">
        <v>276</v>
      </c>
      <c r="B14" s="57"/>
      <c r="C14" s="57"/>
      <c r="D14" s="57"/>
      <c r="E14" s="57"/>
      <c r="F14" s="57"/>
    </row>
    <row r="16" spans="1:10" x14ac:dyDescent="0.25">
      <c r="A16" s="34" t="s">
        <v>90</v>
      </c>
      <c r="B16" s="33" t="s">
        <v>91</v>
      </c>
      <c r="C16" s="45" t="s">
        <v>92</v>
      </c>
      <c r="D16" s="33"/>
      <c r="E16" s="45"/>
      <c r="F16" s="32"/>
    </row>
    <row r="17" spans="1:6" x14ac:dyDescent="0.25">
      <c r="A17" s="31" t="s">
        <v>93</v>
      </c>
      <c r="B17" s="30">
        <v>-1352.13</v>
      </c>
      <c r="C17" s="51" t="s">
        <v>94</v>
      </c>
      <c r="D17" s="28"/>
      <c r="E17" s="46"/>
      <c r="F17" s="21"/>
    </row>
    <row r="19" spans="1:6" x14ac:dyDescent="0.25">
      <c r="A19" s="41" t="s">
        <v>95</v>
      </c>
      <c r="B19" s="41" t="s">
        <v>96</v>
      </c>
      <c r="C19" s="47" t="s">
        <v>97</v>
      </c>
      <c r="D19" s="41" t="s">
        <v>37</v>
      </c>
      <c r="E19" s="47" t="s">
        <v>98</v>
      </c>
      <c r="F19" s="41" t="s">
        <v>99</v>
      </c>
    </row>
    <row r="21" spans="1:6" x14ac:dyDescent="0.25">
      <c r="A21" s="26">
        <v>42285</v>
      </c>
      <c r="B21" s="36" t="s">
        <v>181</v>
      </c>
      <c r="C21" s="52" t="s">
        <v>181</v>
      </c>
      <c r="D21" s="36" t="s">
        <v>182</v>
      </c>
      <c r="E21" s="48"/>
      <c r="F21" s="37">
        <v>0.05</v>
      </c>
    </row>
    <row r="22" spans="1:6" x14ac:dyDescent="0.25">
      <c r="A22" s="26">
        <v>42423.765254629601</v>
      </c>
      <c r="B22" s="36" t="s">
        <v>183</v>
      </c>
      <c r="C22" s="52" t="s">
        <v>184</v>
      </c>
      <c r="D22" s="36" t="s">
        <v>185</v>
      </c>
      <c r="E22" s="48"/>
      <c r="F22" s="37">
        <v>24.5</v>
      </c>
    </row>
    <row r="23" spans="1:6" x14ac:dyDescent="0.25">
      <c r="A23" s="26">
        <v>42450.7677430556</v>
      </c>
      <c r="B23" s="36" t="s">
        <v>186</v>
      </c>
      <c r="C23" s="52"/>
      <c r="D23" s="36" t="s">
        <v>104</v>
      </c>
      <c r="E23" s="48"/>
      <c r="F23" s="37">
        <v>21596.09</v>
      </c>
    </row>
    <row r="24" spans="1:6" x14ac:dyDescent="0.25">
      <c r="A24" s="26">
        <v>42452.6425115741</v>
      </c>
      <c r="B24" s="36" t="s">
        <v>110</v>
      </c>
      <c r="C24" s="52" t="s">
        <v>187</v>
      </c>
      <c r="D24" s="36" t="s">
        <v>188</v>
      </c>
      <c r="E24" s="48"/>
      <c r="F24" s="37">
        <v>152.9</v>
      </c>
    </row>
    <row r="25" spans="1:6" x14ac:dyDescent="0.25">
      <c r="A25" s="26">
        <v>42452.6425115741</v>
      </c>
      <c r="B25" s="36" t="s">
        <v>110</v>
      </c>
      <c r="C25" s="52" t="s">
        <v>189</v>
      </c>
      <c r="D25" s="36" t="s">
        <v>190</v>
      </c>
      <c r="E25" s="48"/>
      <c r="F25" s="37">
        <v>1469.96</v>
      </c>
    </row>
    <row r="26" spans="1:6" x14ac:dyDescent="0.25">
      <c r="E26" s="49"/>
      <c r="F26" s="7"/>
    </row>
    <row r="27" spans="1:6" x14ac:dyDescent="0.25">
      <c r="A27" s="35" t="s">
        <v>113</v>
      </c>
      <c r="E27" s="50">
        <f>SUM($E$8:$E$12)</f>
        <v>0</v>
      </c>
      <c r="F27" s="9">
        <f>SUM($F$8:$F$12)</f>
        <v>726568.47</v>
      </c>
    </row>
    <row r="33" spans="1:6" x14ac:dyDescent="0.25">
      <c r="A33" s="57" t="s">
        <v>276</v>
      </c>
      <c r="B33" s="57"/>
      <c r="C33" s="57"/>
      <c r="D33" s="57"/>
      <c r="E33" s="57"/>
      <c r="F33" s="57"/>
    </row>
    <row r="35" spans="1:6" x14ac:dyDescent="0.25">
      <c r="A35" s="34" t="s">
        <v>90</v>
      </c>
      <c r="B35" s="33" t="s">
        <v>91</v>
      </c>
      <c r="C35" s="45" t="s">
        <v>92</v>
      </c>
      <c r="D35" s="33" t="s">
        <v>114</v>
      </c>
      <c r="E35" s="45"/>
      <c r="F35" s="32"/>
    </row>
    <row r="36" spans="1:6" x14ac:dyDescent="0.25">
      <c r="A36" s="31" t="s">
        <v>93</v>
      </c>
      <c r="B36" s="30">
        <v>720454.11</v>
      </c>
      <c r="C36" s="51" t="s">
        <v>94</v>
      </c>
      <c r="D36" s="30">
        <v>749811.97</v>
      </c>
      <c r="E36" s="46"/>
      <c r="F36" s="21"/>
    </row>
    <row r="38" spans="1:6" x14ac:dyDescent="0.25">
      <c r="A38" s="41" t="s">
        <v>95</v>
      </c>
      <c r="B38" s="41" t="s">
        <v>96</v>
      </c>
      <c r="C38" s="47" t="s">
        <v>97</v>
      </c>
      <c r="D38" s="41" t="s">
        <v>37</v>
      </c>
      <c r="E38" s="47" t="s">
        <v>98</v>
      </c>
      <c r="F38" s="41" t="s">
        <v>99</v>
      </c>
    </row>
    <row r="40" spans="1:6" x14ac:dyDescent="0.25">
      <c r="A40" s="26">
        <v>42398</v>
      </c>
      <c r="B40" s="36" t="s">
        <v>191</v>
      </c>
      <c r="C40" s="52" t="s">
        <v>192</v>
      </c>
      <c r="D40" s="36" t="s">
        <v>193</v>
      </c>
      <c r="E40" s="48"/>
      <c r="F40" s="37">
        <v>1327.58</v>
      </c>
    </row>
    <row r="41" spans="1:6" x14ac:dyDescent="0.25">
      <c r="A41" s="26">
        <v>42430</v>
      </c>
      <c r="B41" s="36" t="s">
        <v>194</v>
      </c>
      <c r="C41" s="52" t="s">
        <v>195</v>
      </c>
      <c r="D41" s="36" t="s">
        <v>196</v>
      </c>
      <c r="E41" s="48"/>
      <c r="F41" s="37">
        <v>1426</v>
      </c>
    </row>
    <row r="42" spans="1:6" x14ac:dyDescent="0.25">
      <c r="A42" s="26">
        <v>42430.621064814797</v>
      </c>
      <c r="B42" s="36" t="s">
        <v>124</v>
      </c>
      <c r="C42" s="52" t="s">
        <v>197</v>
      </c>
      <c r="D42" s="36" t="s">
        <v>198</v>
      </c>
      <c r="E42" s="48"/>
      <c r="F42" s="37">
        <v>14182</v>
      </c>
    </row>
    <row r="43" spans="1:6" x14ac:dyDescent="0.25">
      <c r="A43" s="26">
        <v>42430.621064814797</v>
      </c>
      <c r="B43" s="36" t="s">
        <v>124</v>
      </c>
      <c r="C43" s="52" t="s">
        <v>199</v>
      </c>
      <c r="D43" s="36" t="s">
        <v>200</v>
      </c>
      <c r="E43" s="48"/>
      <c r="F43" s="37">
        <v>2229.5</v>
      </c>
    </row>
    <row r="44" spans="1:6" x14ac:dyDescent="0.25">
      <c r="A44" s="26">
        <v>42430.621064814797</v>
      </c>
      <c r="B44" s="36" t="s">
        <v>124</v>
      </c>
      <c r="C44" s="52" t="s">
        <v>201</v>
      </c>
      <c r="D44" s="36" t="s">
        <v>202</v>
      </c>
      <c r="E44" s="48"/>
      <c r="F44" s="37">
        <v>327.71</v>
      </c>
    </row>
    <row r="45" spans="1:6" x14ac:dyDescent="0.25">
      <c r="A45" s="26">
        <v>42430.621064814797</v>
      </c>
      <c r="B45" s="36" t="s">
        <v>124</v>
      </c>
      <c r="C45" s="52" t="s">
        <v>203</v>
      </c>
      <c r="D45" s="36" t="s">
        <v>204</v>
      </c>
      <c r="E45" s="48"/>
      <c r="F45" s="37">
        <v>309.95</v>
      </c>
    </row>
    <row r="46" spans="1:6" x14ac:dyDescent="0.25">
      <c r="A46" s="26">
        <v>42430.621064814797</v>
      </c>
      <c r="B46" s="36" t="s">
        <v>124</v>
      </c>
      <c r="C46" s="52" t="s">
        <v>205</v>
      </c>
      <c r="D46" s="36" t="s">
        <v>206</v>
      </c>
      <c r="E46" s="48"/>
      <c r="F46" s="37">
        <v>43.07</v>
      </c>
    </row>
    <row r="47" spans="1:6" x14ac:dyDescent="0.25">
      <c r="A47" s="26">
        <v>42430.621064814797</v>
      </c>
      <c r="B47" s="36" t="s">
        <v>124</v>
      </c>
      <c r="C47" s="52" t="s">
        <v>207</v>
      </c>
      <c r="D47" s="36" t="s">
        <v>208</v>
      </c>
      <c r="E47" s="48"/>
      <c r="F47" s="37">
        <v>323.39999999999998</v>
      </c>
    </row>
    <row r="48" spans="1:6" x14ac:dyDescent="0.25">
      <c r="A48" s="26">
        <v>42430.621064814797</v>
      </c>
      <c r="B48" s="36" t="s">
        <v>124</v>
      </c>
      <c r="C48" s="52" t="s">
        <v>209</v>
      </c>
      <c r="D48" s="36" t="s">
        <v>210</v>
      </c>
      <c r="E48" s="48"/>
      <c r="F48" s="37">
        <v>1703.71</v>
      </c>
    </row>
    <row r="49" spans="1:6" x14ac:dyDescent="0.25">
      <c r="A49" s="26">
        <v>42430.625648148103</v>
      </c>
      <c r="B49" s="36" t="s">
        <v>129</v>
      </c>
      <c r="C49" s="52" t="s">
        <v>211</v>
      </c>
      <c r="D49" s="36" t="s">
        <v>212</v>
      </c>
      <c r="E49" s="48"/>
      <c r="F49" s="37">
        <v>60</v>
      </c>
    </row>
    <row r="50" spans="1:6" x14ac:dyDescent="0.25">
      <c r="A50" s="26">
        <v>42430.632037037001</v>
      </c>
      <c r="B50" s="36" t="s">
        <v>132</v>
      </c>
      <c r="C50" s="52" t="s">
        <v>213</v>
      </c>
      <c r="D50" s="36" t="s">
        <v>214</v>
      </c>
      <c r="E50" s="48"/>
      <c r="F50" s="37">
        <v>818.86</v>
      </c>
    </row>
    <row r="51" spans="1:6" x14ac:dyDescent="0.25">
      <c r="A51" s="26">
        <v>42431</v>
      </c>
      <c r="B51" s="36" t="s">
        <v>215</v>
      </c>
      <c r="C51" s="52"/>
      <c r="D51" s="36" t="s">
        <v>216</v>
      </c>
      <c r="E51" s="48"/>
      <c r="F51" s="37">
        <v>18404.72</v>
      </c>
    </row>
    <row r="52" spans="1:6" x14ac:dyDescent="0.25">
      <c r="A52" s="26">
        <v>42431</v>
      </c>
      <c r="B52" s="36" t="s">
        <v>217</v>
      </c>
      <c r="C52" s="52" t="s">
        <v>217</v>
      </c>
      <c r="D52" s="36" t="s">
        <v>218</v>
      </c>
      <c r="E52" s="48">
        <v>29014.080000000002</v>
      </c>
      <c r="F52" s="37"/>
    </row>
    <row r="53" spans="1:6" x14ac:dyDescent="0.25">
      <c r="A53" s="26">
        <v>42431.460162037001</v>
      </c>
      <c r="B53" s="36" t="s">
        <v>219</v>
      </c>
      <c r="C53" s="52"/>
      <c r="D53" s="36" t="s">
        <v>101</v>
      </c>
      <c r="E53" s="48"/>
      <c r="F53" s="37">
        <v>29014.080000000002</v>
      </c>
    </row>
    <row r="54" spans="1:6" x14ac:dyDescent="0.25">
      <c r="A54" s="26">
        <v>42431.593368055597</v>
      </c>
      <c r="B54" s="36" t="s">
        <v>220</v>
      </c>
      <c r="C54" s="52"/>
      <c r="D54" s="36" t="s">
        <v>106</v>
      </c>
      <c r="E54" s="48"/>
      <c r="F54" s="37">
        <v>9997.6</v>
      </c>
    </row>
    <row r="55" spans="1:6" x14ac:dyDescent="0.25">
      <c r="A55" s="26">
        <v>42432</v>
      </c>
      <c r="B55" s="36" t="s">
        <v>221</v>
      </c>
      <c r="C55" s="52"/>
      <c r="D55" s="36" t="s">
        <v>102</v>
      </c>
      <c r="E55" s="48"/>
      <c r="F55" s="37">
        <v>1721.89</v>
      </c>
    </row>
    <row r="56" spans="1:6" x14ac:dyDescent="0.25">
      <c r="A56" s="26">
        <v>42432.6094212963</v>
      </c>
      <c r="B56" s="36" t="s">
        <v>222</v>
      </c>
      <c r="C56" s="52"/>
      <c r="D56" s="36" t="s">
        <v>103</v>
      </c>
      <c r="E56" s="48"/>
      <c r="F56" s="37">
        <v>2663.37</v>
      </c>
    </row>
    <row r="57" spans="1:6" x14ac:dyDescent="0.25">
      <c r="A57" s="26">
        <v>42433.636527777802</v>
      </c>
      <c r="B57" s="36" t="s">
        <v>223</v>
      </c>
      <c r="C57" s="52"/>
      <c r="D57" s="36" t="s">
        <v>104</v>
      </c>
      <c r="E57" s="48"/>
      <c r="F57" s="37">
        <v>21321.599999999999</v>
      </c>
    </row>
    <row r="58" spans="1:6" x14ac:dyDescent="0.25">
      <c r="A58" s="26">
        <v>42436.546273148102</v>
      </c>
      <c r="B58" s="36" t="s">
        <v>143</v>
      </c>
      <c r="C58" s="52" t="s">
        <v>224</v>
      </c>
      <c r="D58" s="36" t="s">
        <v>145</v>
      </c>
      <c r="E58" s="48"/>
      <c r="F58" s="37">
        <v>145.68</v>
      </c>
    </row>
    <row r="59" spans="1:6" x14ac:dyDescent="0.25">
      <c r="A59" s="26">
        <v>42436.546273148102</v>
      </c>
      <c r="B59" s="36" t="s">
        <v>143</v>
      </c>
      <c r="C59" s="52" t="s">
        <v>225</v>
      </c>
      <c r="D59" s="36" t="s">
        <v>226</v>
      </c>
      <c r="E59" s="48"/>
      <c r="F59" s="37">
        <v>300</v>
      </c>
    </row>
    <row r="60" spans="1:6" x14ac:dyDescent="0.25">
      <c r="A60" s="26">
        <v>42438</v>
      </c>
      <c r="B60" s="36" t="s">
        <v>227</v>
      </c>
      <c r="C60" s="52" t="s">
        <v>227</v>
      </c>
      <c r="D60" s="36" t="s">
        <v>228</v>
      </c>
      <c r="E60" s="48">
        <v>4.5</v>
      </c>
      <c r="F60" s="37"/>
    </row>
    <row r="61" spans="1:6" x14ac:dyDescent="0.25">
      <c r="A61" s="26">
        <v>42438.451886574097</v>
      </c>
      <c r="B61" s="36" t="s">
        <v>229</v>
      </c>
      <c r="C61" s="52" t="s">
        <v>230</v>
      </c>
      <c r="D61" s="36" t="s">
        <v>231</v>
      </c>
      <c r="E61" s="48"/>
      <c r="F61" s="37">
        <v>300</v>
      </c>
    </row>
    <row r="62" spans="1:6" x14ac:dyDescent="0.25">
      <c r="A62" s="26">
        <v>42440</v>
      </c>
      <c r="B62" s="36" t="s">
        <v>232</v>
      </c>
      <c r="C62" s="52" t="s">
        <v>232</v>
      </c>
      <c r="D62" s="36" t="s">
        <v>233</v>
      </c>
      <c r="E62" s="48"/>
      <c r="F62" s="37">
        <v>234.24</v>
      </c>
    </row>
    <row r="63" spans="1:6" x14ac:dyDescent="0.25">
      <c r="A63" s="26">
        <v>42440</v>
      </c>
      <c r="B63" s="36" t="s">
        <v>234</v>
      </c>
      <c r="C63" s="52" t="s">
        <v>234</v>
      </c>
      <c r="D63" s="36" t="s">
        <v>228</v>
      </c>
      <c r="E63" s="48">
        <v>9</v>
      </c>
      <c r="F63" s="37"/>
    </row>
    <row r="64" spans="1:6" x14ac:dyDescent="0.25">
      <c r="A64" s="26">
        <v>42440</v>
      </c>
      <c r="B64" s="36" t="s">
        <v>235</v>
      </c>
      <c r="C64" s="52" t="s">
        <v>235</v>
      </c>
      <c r="D64" s="36" t="s">
        <v>236</v>
      </c>
      <c r="E64" s="48">
        <v>184083.20000000001</v>
      </c>
      <c r="F64" s="37"/>
    </row>
    <row r="65" spans="1:6" x14ac:dyDescent="0.25">
      <c r="A65" s="26">
        <v>42443</v>
      </c>
      <c r="B65" s="36" t="s">
        <v>237</v>
      </c>
      <c r="C65" s="52" t="s">
        <v>237</v>
      </c>
      <c r="D65" s="36" t="s">
        <v>238</v>
      </c>
      <c r="E65" s="48">
        <v>102.5</v>
      </c>
      <c r="F65" s="37"/>
    </row>
    <row r="66" spans="1:6" x14ac:dyDescent="0.25">
      <c r="A66" s="26">
        <v>42445</v>
      </c>
      <c r="B66" s="36" t="s">
        <v>239</v>
      </c>
      <c r="C66" s="52" t="s">
        <v>239</v>
      </c>
      <c r="D66" s="36" t="s">
        <v>228</v>
      </c>
      <c r="E66" s="48">
        <v>14</v>
      </c>
      <c r="F66" s="37"/>
    </row>
    <row r="67" spans="1:6" x14ac:dyDescent="0.25">
      <c r="A67" s="26">
        <v>42446</v>
      </c>
      <c r="B67" s="36" t="s">
        <v>240</v>
      </c>
      <c r="C67" s="52" t="s">
        <v>240</v>
      </c>
      <c r="D67" s="36" t="s">
        <v>228</v>
      </c>
      <c r="E67" s="48">
        <v>13.5</v>
      </c>
      <c r="F67" s="37"/>
    </row>
    <row r="68" spans="1:6" x14ac:dyDescent="0.25">
      <c r="A68" s="26">
        <v>42446.513993055603</v>
      </c>
      <c r="B68" s="36" t="s">
        <v>241</v>
      </c>
      <c r="C68" s="52"/>
      <c r="D68" s="36" t="s">
        <v>106</v>
      </c>
      <c r="E68" s="48"/>
      <c r="F68" s="37">
        <v>9909.35</v>
      </c>
    </row>
    <row r="69" spans="1:6" x14ac:dyDescent="0.25">
      <c r="A69" s="26">
        <v>42447</v>
      </c>
      <c r="B69" s="36" t="s">
        <v>242</v>
      </c>
      <c r="C69" s="52" t="s">
        <v>242</v>
      </c>
      <c r="D69" s="36" t="s">
        <v>228</v>
      </c>
      <c r="E69" s="48">
        <v>10</v>
      </c>
      <c r="F69" s="37"/>
    </row>
    <row r="70" spans="1:6" x14ac:dyDescent="0.25">
      <c r="A70" s="26">
        <v>42450</v>
      </c>
      <c r="B70" s="36" t="s">
        <v>243</v>
      </c>
      <c r="C70" s="52"/>
      <c r="D70" s="36" t="s">
        <v>101</v>
      </c>
      <c r="E70" s="48"/>
      <c r="F70" s="37">
        <v>26584.67</v>
      </c>
    </row>
    <row r="71" spans="1:6" x14ac:dyDescent="0.25">
      <c r="A71" s="26">
        <v>42450</v>
      </c>
      <c r="B71" s="36" t="s">
        <v>244</v>
      </c>
      <c r="C71" s="52" t="s">
        <v>244</v>
      </c>
      <c r="D71" s="36" t="s">
        <v>245</v>
      </c>
      <c r="E71" s="48">
        <v>26584.67</v>
      </c>
      <c r="F71" s="37"/>
    </row>
    <row r="72" spans="1:6" x14ac:dyDescent="0.25">
      <c r="A72" s="26">
        <v>42450</v>
      </c>
      <c r="B72" s="36" t="s">
        <v>246</v>
      </c>
      <c r="C72" s="52" t="s">
        <v>246</v>
      </c>
      <c r="D72" s="36" t="s">
        <v>228</v>
      </c>
      <c r="E72" s="48">
        <v>13.8</v>
      </c>
      <c r="F72" s="37"/>
    </row>
    <row r="73" spans="1:6" x14ac:dyDescent="0.25">
      <c r="A73" s="26">
        <v>42450</v>
      </c>
      <c r="B73" s="36" t="s">
        <v>247</v>
      </c>
      <c r="C73" s="52" t="s">
        <v>247</v>
      </c>
      <c r="D73" s="36" t="s">
        <v>248</v>
      </c>
      <c r="E73" s="48">
        <v>1919.18</v>
      </c>
      <c r="F73" s="37"/>
    </row>
    <row r="74" spans="1:6" x14ac:dyDescent="0.25">
      <c r="A74" s="26">
        <v>42451.803032407399</v>
      </c>
      <c r="B74" s="36" t="s">
        <v>249</v>
      </c>
      <c r="C74" s="52" t="s">
        <v>249</v>
      </c>
      <c r="D74" s="36" t="s">
        <v>250</v>
      </c>
      <c r="E74" s="48">
        <v>42.38</v>
      </c>
      <c r="F74" s="37"/>
    </row>
    <row r="75" spans="1:6" x14ac:dyDescent="0.25">
      <c r="A75" s="26">
        <v>42452</v>
      </c>
      <c r="B75" s="36" t="s">
        <v>251</v>
      </c>
      <c r="C75" s="52" t="s">
        <v>251</v>
      </c>
      <c r="D75" s="36" t="s">
        <v>228</v>
      </c>
      <c r="E75" s="48">
        <v>99</v>
      </c>
      <c r="F75" s="37"/>
    </row>
    <row r="76" spans="1:6" x14ac:dyDescent="0.25">
      <c r="A76" s="26">
        <v>42452</v>
      </c>
      <c r="B76" s="36" t="s">
        <v>252</v>
      </c>
      <c r="C76" s="52" t="s">
        <v>252</v>
      </c>
      <c r="D76" s="36" t="s">
        <v>253</v>
      </c>
      <c r="E76" s="48">
        <v>5483</v>
      </c>
      <c r="F76" s="37"/>
    </row>
    <row r="77" spans="1:6" x14ac:dyDescent="0.25">
      <c r="A77" s="26">
        <v>42452.6425115741</v>
      </c>
      <c r="B77" s="36" t="s">
        <v>110</v>
      </c>
      <c r="C77" s="52" t="s">
        <v>254</v>
      </c>
      <c r="D77" s="36" t="s">
        <v>255</v>
      </c>
      <c r="E77" s="48"/>
      <c r="F77" s="37">
        <v>339.54</v>
      </c>
    </row>
    <row r="78" spans="1:6" x14ac:dyDescent="0.25">
      <c r="A78" s="26">
        <v>42452.6425115741</v>
      </c>
      <c r="B78" s="36" t="s">
        <v>110</v>
      </c>
      <c r="C78" s="52" t="s">
        <v>256</v>
      </c>
      <c r="D78" s="36" t="s">
        <v>257</v>
      </c>
      <c r="E78" s="48"/>
      <c r="F78" s="37">
        <v>3246.95</v>
      </c>
    </row>
    <row r="79" spans="1:6" x14ac:dyDescent="0.25">
      <c r="A79" s="26">
        <v>42452.6425115741</v>
      </c>
      <c r="B79" s="36" t="s">
        <v>110</v>
      </c>
      <c r="C79" s="52" t="s">
        <v>258</v>
      </c>
      <c r="D79" s="36" t="s">
        <v>259</v>
      </c>
      <c r="E79" s="48"/>
      <c r="F79" s="37">
        <v>185.25</v>
      </c>
    </row>
    <row r="80" spans="1:6" x14ac:dyDescent="0.25">
      <c r="A80" s="26">
        <v>42452.6425115741</v>
      </c>
      <c r="B80" s="36" t="s">
        <v>110</v>
      </c>
      <c r="C80" s="52" t="s">
        <v>260</v>
      </c>
      <c r="D80" s="36" t="s">
        <v>261</v>
      </c>
      <c r="E80" s="48"/>
      <c r="F80" s="37">
        <v>7963.7</v>
      </c>
    </row>
    <row r="81" spans="1:6" x14ac:dyDescent="0.25">
      <c r="A81" s="26">
        <v>42452.6425115741</v>
      </c>
      <c r="B81" s="36" t="s">
        <v>110</v>
      </c>
      <c r="C81" s="52" t="s">
        <v>262</v>
      </c>
      <c r="D81" s="36" t="s">
        <v>263</v>
      </c>
      <c r="E81" s="48"/>
      <c r="F81" s="37">
        <v>120</v>
      </c>
    </row>
    <row r="82" spans="1:6" x14ac:dyDescent="0.25">
      <c r="A82" s="26">
        <v>42452.6425115741</v>
      </c>
      <c r="B82" s="36" t="s">
        <v>110</v>
      </c>
      <c r="C82" s="52" t="s">
        <v>264</v>
      </c>
      <c r="D82" s="36" t="s">
        <v>265</v>
      </c>
      <c r="E82" s="48"/>
      <c r="F82" s="37">
        <v>471.31</v>
      </c>
    </row>
    <row r="83" spans="1:6" x14ac:dyDescent="0.25">
      <c r="A83" s="26">
        <v>42452.6425115741</v>
      </c>
      <c r="B83" s="36" t="s">
        <v>110</v>
      </c>
      <c r="C83" s="52" t="s">
        <v>266</v>
      </c>
      <c r="D83" s="36" t="s">
        <v>267</v>
      </c>
      <c r="E83" s="48"/>
      <c r="F83" s="37">
        <v>210.39</v>
      </c>
    </row>
    <row r="84" spans="1:6" x14ac:dyDescent="0.25">
      <c r="A84" s="26">
        <v>42452.6425115741</v>
      </c>
      <c r="B84" s="36" t="s">
        <v>110</v>
      </c>
      <c r="C84" s="52" t="s">
        <v>268</v>
      </c>
      <c r="D84" s="36" t="s">
        <v>208</v>
      </c>
      <c r="E84" s="48"/>
      <c r="F84" s="37">
        <v>115.47</v>
      </c>
    </row>
    <row r="85" spans="1:6" x14ac:dyDescent="0.25">
      <c r="A85" s="26">
        <v>42452.6425115741</v>
      </c>
      <c r="B85" s="36" t="s">
        <v>110</v>
      </c>
      <c r="C85" s="52" t="s">
        <v>269</v>
      </c>
      <c r="D85" s="36" t="s">
        <v>270</v>
      </c>
      <c r="E85" s="48"/>
      <c r="F85" s="37">
        <v>1922.97</v>
      </c>
    </row>
    <row r="86" spans="1:6" x14ac:dyDescent="0.25">
      <c r="A86" s="26">
        <v>42453.4944791667</v>
      </c>
      <c r="B86" s="36" t="s">
        <v>177</v>
      </c>
      <c r="C86" s="52" t="s">
        <v>271</v>
      </c>
      <c r="D86" s="36" t="s">
        <v>206</v>
      </c>
      <c r="E86" s="48"/>
      <c r="F86" s="37">
        <v>831.58</v>
      </c>
    </row>
    <row r="87" spans="1:6" x14ac:dyDescent="0.25">
      <c r="A87" s="26">
        <v>42453.750694444403</v>
      </c>
      <c r="B87" s="36" t="s">
        <v>272</v>
      </c>
      <c r="C87" s="52" t="s">
        <v>272</v>
      </c>
      <c r="D87" s="36" t="s">
        <v>228</v>
      </c>
      <c r="E87" s="48">
        <v>72</v>
      </c>
      <c r="F87" s="37"/>
    </row>
    <row r="88" spans="1:6" x14ac:dyDescent="0.25">
      <c r="A88" s="26">
        <v>42458</v>
      </c>
      <c r="B88" s="36" t="s">
        <v>273</v>
      </c>
      <c r="C88" s="52"/>
      <c r="D88" s="36" t="s">
        <v>101</v>
      </c>
      <c r="E88" s="48"/>
      <c r="F88" s="37">
        <v>29377.85</v>
      </c>
    </row>
    <row r="89" spans="1:6" x14ac:dyDescent="0.25">
      <c r="A89" s="26">
        <v>42458</v>
      </c>
      <c r="B89" s="36" t="s">
        <v>274</v>
      </c>
      <c r="C89" s="52"/>
      <c r="D89" s="36" t="s">
        <v>101</v>
      </c>
      <c r="E89" s="48"/>
      <c r="F89" s="37">
        <v>29972.959999999999</v>
      </c>
    </row>
    <row r="90" spans="1:6" x14ac:dyDescent="0.25">
      <c r="E90" s="49"/>
      <c r="F90" s="7"/>
    </row>
    <row r="91" spans="1:6" x14ac:dyDescent="0.25">
      <c r="A91" s="35" t="s">
        <v>113</v>
      </c>
      <c r="E91" s="50">
        <f>SUM($E$8:$E$57)</f>
        <v>29014.080000000002</v>
      </c>
      <c r="F91" s="9">
        <f>SUM($F$8:$F$57)</f>
        <v>1582255.4800000002</v>
      </c>
    </row>
  </sheetData>
  <mergeCells count="3">
    <mergeCell ref="A1:J1"/>
    <mergeCell ref="A14:F14"/>
    <mergeCell ref="A33:F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topLeftCell="A28" workbookViewId="0">
      <selection activeCell="J35" sqref="H33:J35"/>
    </sheetView>
  </sheetViews>
  <sheetFormatPr defaultRowHeight="15" x14ac:dyDescent="0.25"/>
  <cols>
    <col min="1" max="1" width="20" bestFit="1" customWidth="1"/>
    <col min="2" max="2" width="16.28515625" bestFit="1" customWidth="1"/>
    <col min="3" max="3" width="2" bestFit="1" customWidth="1"/>
    <col min="4" max="4" width="10.5703125" bestFit="1" customWidth="1"/>
    <col min="5" max="5" width="11" customWidth="1"/>
    <col min="6" max="6" width="11.5703125" bestFit="1" customWidth="1"/>
    <col min="7" max="7" width="1.7109375" bestFit="1" customWidth="1"/>
    <col min="8" max="8" width="11.5703125" bestFit="1" customWidth="1"/>
    <col min="9" max="9" width="2" bestFit="1" customWidth="1"/>
    <col min="10" max="10" width="9.7109375" bestFit="1" customWidth="1"/>
  </cols>
  <sheetData>
    <row r="1" spans="1:10" x14ac:dyDescent="0.25">
      <c r="A1" s="57" t="s">
        <v>277</v>
      </c>
      <c r="B1" s="57"/>
      <c r="C1" s="57"/>
      <c r="D1" s="57"/>
      <c r="E1" s="57"/>
      <c r="F1" s="57"/>
      <c r="G1" s="57"/>
      <c r="H1" s="57"/>
      <c r="I1" s="57"/>
      <c r="J1" s="57"/>
    </row>
    <row r="3" spans="1:10" x14ac:dyDescent="0.25">
      <c r="A3" s="40" t="s">
        <v>78</v>
      </c>
      <c r="B3" s="39" t="s">
        <v>79</v>
      </c>
      <c r="C3" s="39" t="s">
        <v>80</v>
      </c>
      <c r="D3" s="39" t="s">
        <v>81</v>
      </c>
      <c r="E3" s="39" t="s">
        <v>82</v>
      </c>
      <c r="F3" s="39" t="s">
        <v>83</v>
      </c>
      <c r="G3" s="39" t="s">
        <v>84</v>
      </c>
      <c r="H3" s="39" t="s">
        <v>85</v>
      </c>
      <c r="I3" s="39" t="s">
        <v>82</v>
      </c>
      <c r="J3" s="38" t="s">
        <v>86</v>
      </c>
    </row>
    <row r="5" spans="1:10" x14ac:dyDescent="0.25">
      <c r="A5" t="s">
        <v>87</v>
      </c>
      <c r="B5" s="37">
        <v>23355.31</v>
      </c>
      <c r="C5" t="s">
        <v>80</v>
      </c>
      <c r="D5" s="37">
        <v>-857.65</v>
      </c>
      <c r="E5" t="s">
        <v>82</v>
      </c>
      <c r="F5" s="37">
        <v>22497.66</v>
      </c>
      <c r="G5" t="s">
        <v>84</v>
      </c>
      <c r="H5" s="37">
        <v>22497.66</v>
      </c>
      <c r="I5" s="36" t="s">
        <v>82</v>
      </c>
      <c r="J5" s="37">
        <v>0</v>
      </c>
    </row>
    <row r="6" spans="1:10" x14ac:dyDescent="0.25">
      <c r="A6" t="s">
        <v>88</v>
      </c>
      <c r="B6" s="37">
        <v>5447.6</v>
      </c>
      <c r="C6" t="s">
        <v>80</v>
      </c>
      <c r="D6" s="37">
        <v>0</v>
      </c>
      <c r="E6" t="s">
        <v>82</v>
      </c>
      <c r="F6" s="37">
        <v>5447.6</v>
      </c>
      <c r="G6" t="s">
        <v>84</v>
      </c>
      <c r="H6" s="37">
        <v>5706.6</v>
      </c>
      <c r="I6" s="36" t="s">
        <v>82</v>
      </c>
      <c r="J6" s="37">
        <v>-259</v>
      </c>
    </row>
    <row r="7" spans="1:10" x14ac:dyDescent="0.25">
      <c r="A7" t="s">
        <v>89</v>
      </c>
      <c r="B7" s="37">
        <v>-7046.42</v>
      </c>
      <c r="C7" t="s">
        <v>80</v>
      </c>
      <c r="D7" s="37">
        <v>189.45</v>
      </c>
      <c r="E7" t="s">
        <v>82</v>
      </c>
      <c r="F7" s="37">
        <v>-6856.97</v>
      </c>
      <c r="G7" t="s">
        <v>84</v>
      </c>
      <c r="H7" s="37">
        <v>-7115.97</v>
      </c>
      <c r="I7" s="36" t="s">
        <v>82</v>
      </c>
      <c r="J7" s="37">
        <v>259</v>
      </c>
    </row>
    <row r="8" spans="1:10" x14ac:dyDescent="0.25">
      <c r="B8" s="7"/>
      <c r="D8" s="7"/>
      <c r="F8" s="7"/>
      <c r="H8" s="7"/>
      <c r="J8" s="7"/>
    </row>
    <row r="9" spans="1:10" x14ac:dyDescent="0.25">
      <c r="A9" s="35" t="s">
        <v>22</v>
      </c>
      <c r="B9" s="9">
        <f>SUM($B$5:$B$7)</f>
        <v>21756.490000000005</v>
      </c>
      <c r="D9" s="9">
        <f>SUM($D$5:$D$7)</f>
        <v>-668.2</v>
      </c>
      <c r="F9" s="9">
        <f>SUM($F$5:$F$7)</f>
        <v>21088.29</v>
      </c>
      <c r="H9" s="9">
        <f>SUM($H$5:$H$7)</f>
        <v>21088.29</v>
      </c>
      <c r="J9" s="9">
        <f>SUM($J$5:$J$7)</f>
        <v>0</v>
      </c>
    </row>
    <row r="15" spans="1:10" x14ac:dyDescent="0.25">
      <c r="A15" s="57" t="s">
        <v>278</v>
      </c>
      <c r="B15" s="57"/>
      <c r="C15" s="57"/>
      <c r="D15" s="57"/>
      <c r="E15" s="57"/>
      <c r="F15" s="57"/>
    </row>
    <row r="17" spans="1:6" x14ac:dyDescent="0.25">
      <c r="A17" s="34" t="s">
        <v>90</v>
      </c>
      <c r="B17" s="33" t="s">
        <v>91</v>
      </c>
      <c r="C17" s="33" t="s">
        <v>92</v>
      </c>
      <c r="D17" s="33"/>
      <c r="E17" s="33"/>
      <c r="F17" s="32"/>
    </row>
    <row r="18" spans="1:6" x14ac:dyDescent="0.25">
      <c r="A18" s="31" t="s">
        <v>93</v>
      </c>
      <c r="B18" s="30">
        <v>-857.65</v>
      </c>
      <c r="C18" s="29" t="s">
        <v>94</v>
      </c>
      <c r="D18" s="28"/>
      <c r="E18" s="28"/>
      <c r="F18" s="27"/>
    </row>
    <row r="20" spans="1:6" x14ac:dyDescent="0.25">
      <c r="A20" s="41" t="s">
        <v>95</v>
      </c>
      <c r="B20" s="41" t="s">
        <v>96</v>
      </c>
      <c r="C20" s="41" t="s">
        <v>97</v>
      </c>
      <c r="D20" s="41" t="s">
        <v>37</v>
      </c>
      <c r="E20" s="41" t="s">
        <v>98</v>
      </c>
      <c r="F20" s="41" t="s">
        <v>99</v>
      </c>
    </row>
    <row r="22" spans="1:6" x14ac:dyDescent="0.25">
      <c r="A22" s="26">
        <v>42262</v>
      </c>
      <c r="B22" s="36" t="s">
        <v>100</v>
      </c>
      <c r="C22" s="36"/>
      <c r="D22" s="36" t="s">
        <v>101</v>
      </c>
      <c r="E22" s="37"/>
      <c r="F22" s="37">
        <v>368.5</v>
      </c>
    </row>
    <row r="23" spans="1:6" x14ac:dyDescent="0.25">
      <c r="A23" s="26">
        <v>42262</v>
      </c>
      <c r="B23" s="36" t="s">
        <v>100</v>
      </c>
      <c r="C23" s="36"/>
      <c r="D23" s="36" t="s">
        <v>102</v>
      </c>
      <c r="E23" s="37"/>
      <c r="F23" s="37">
        <v>6.94</v>
      </c>
    </row>
    <row r="24" spans="1:6" x14ac:dyDescent="0.25">
      <c r="A24" s="26">
        <v>42262</v>
      </c>
      <c r="B24" s="36" t="s">
        <v>100</v>
      </c>
      <c r="C24" s="36"/>
      <c r="D24" s="36" t="s">
        <v>103</v>
      </c>
      <c r="E24" s="37"/>
      <c r="F24" s="37">
        <v>13.5</v>
      </c>
    </row>
    <row r="25" spans="1:6" x14ac:dyDescent="0.25">
      <c r="A25" s="26">
        <v>42262</v>
      </c>
      <c r="B25" s="36" t="s">
        <v>100</v>
      </c>
      <c r="C25" s="36"/>
      <c r="D25" s="36" t="s">
        <v>104</v>
      </c>
      <c r="E25" s="37"/>
      <c r="F25" s="37">
        <v>7.38</v>
      </c>
    </row>
    <row r="26" spans="1:6" x14ac:dyDescent="0.25">
      <c r="A26" s="26">
        <v>42262</v>
      </c>
      <c r="B26" s="36" t="s">
        <v>100</v>
      </c>
      <c r="C26" s="36"/>
      <c r="D26" s="36" t="s">
        <v>105</v>
      </c>
      <c r="E26" s="37"/>
      <c r="F26" s="37">
        <v>1.6</v>
      </c>
    </row>
    <row r="27" spans="1:6" x14ac:dyDescent="0.25">
      <c r="A27" s="26">
        <v>42262</v>
      </c>
      <c r="B27" s="36" t="s">
        <v>100</v>
      </c>
      <c r="C27" s="36"/>
      <c r="D27" s="36" t="s">
        <v>106</v>
      </c>
      <c r="E27" s="37"/>
      <c r="F27" s="37">
        <v>101.28</v>
      </c>
    </row>
    <row r="28" spans="1:6" x14ac:dyDescent="0.25">
      <c r="A28" s="26">
        <v>42313.494780092602</v>
      </c>
      <c r="B28" s="36" t="s">
        <v>107</v>
      </c>
      <c r="C28" s="36" t="s">
        <v>108</v>
      </c>
      <c r="D28" s="36" t="s">
        <v>109</v>
      </c>
      <c r="E28" s="37"/>
      <c r="F28" s="37">
        <v>4</v>
      </c>
    </row>
    <row r="29" spans="1:6" x14ac:dyDescent="0.25">
      <c r="A29" s="26">
        <v>42452.6425115741</v>
      </c>
      <c r="B29" s="36" t="s">
        <v>110</v>
      </c>
      <c r="C29" s="36" t="s">
        <v>111</v>
      </c>
      <c r="D29" s="36" t="s">
        <v>112</v>
      </c>
      <c r="E29" s="37"/>
      <c r="F29" s="37">
        <v>165</v>
      </c>
    </row>
    <row r="30" spans="1:6" x14ac:dyDescent="0.25">
      <c r="E30" s="7"/>
      <c r="F30" s="7"/>
    </row>
    <row r="31" spans="1:6" x14ac:dyDescent="0.25">
      <c r="A31" s="35" t="s">
        <v>113</v>
      </c>
      <c r="E31" s="9">
        <f>SUM($E$8:$E$15)</f>
        <v>0</v>
      </c>
      <c r="F31" s="9">
        <f>SUM($F$8:$F$15)</f>
        <v>21088.29</v>
      </c>
    </row>
    <row r="35" spans="1:6" x14ac:dyDescent="0.25">
      <c r="A35" s="57" t="s">
        <v>278</v>
      </c>
      <c r="B35" s="57"/>
      <c r="C35" s="57"/>
      <c r="D35" s="57"/>
      <c r="E35" s="57"/>
      <c r="F35" s="57"/>
    </row>
    <row r="37" spans="1:6" x14ac:dyDescent="0.25">
      <c r="A37" s="34" t="s">
        <v>90</v>
      </c>
      <c r="B37" s="33" t="s">
        <v>91</v>
      </c>
      <c r="C37" s="33" t="s">
        <v>92</v>
      </c>
      <c r="D37" s="33" t="s">
        <v>114</v>
      </c>
      <c r="E37" s="33"/>
      <c r="F37" s="32"/>
    </row>
    <row r="38" spans="1:6" x14ac:dyDescent="0.25">
      <c r="A38" s="31" t="s">
        <v>93</v>
      </c>
      <c r="B38" s="30">
        <v>23355.31</v>
      </c>
      <c r="C38" s="29" t="s">
        <v>94</v>
      </c>
      <c r="D38" s="30">
        <v>21756.49</v>
      </c>
      <c r="E38" s="28"/>
      <c r="F38" s="27"/>
    </row>
    <row r="40" spans="1:6" x14ac:dyDescent="0.25">
      <c r="A40" s="41" t="s">
        <v>95</v>
      </c>
      <c r="B40" s="41" t="s">
        <v>96</v>
      </c>
      <c r="C40" s="41" t="s">
        <v>97</v>
      </c>
      <c r="D40" s="41" t="s">
        <v>37</v>
      </c>
      <c r="E40" s="41" t="s">
        <v>98</v>
      </c>
      <c r="F40" s="41" t="s">
        <v>99</v>
      </c>
    </row>
    <row r="42" spans="1:6" x14ac:dyDescent="0.25">
      <c r="A42" s="26">
        <v>42423.686874999999</v>
      </c>
      <c r="B42" s="36" t="s">
        <v>115</v>
      </c>
      <c r="C42" s="36" t="s">
        <v>116</v>
      </c>
      <c r="D42" s="36" t="s">
        <v>117</v>
      </c>
      <c r="E42" s="37"/>
      <c r="F42" s="37">
        <v>120.7</v>
      </c>
    </row>
    <row r="43" spans="1:6" x14ac:dyDescent="0.25">
      <c r="A43" s="26">
        <v>42423.686874999999</v>
      </c>
      <c r="B43" s="36" t="s">
        <v>115</v>
      </c>
      <c r="C43" s="36" t="s">
        <v>118</v>
      </c>
      <c r="D43" s="36" t="s">
        <v>119</v>
      </c>
      <c r="E43" s="37"/>
      <c r="F43" s="37">
        <v>175.75</v>
      </c>
    </row>
    <row r="44" spans="1:6" x14ac:dyDescent="0.25">
      <c r="A44" s="26">
        <v>42423.686874999999</v>
      </c>
      <c r="B44" s="36" t="s">
        <v>115</v>
      </c>
      <c r="C44" s="36" t="s">
        <v>120</v>
      </c>
      <c r="D44" s="36" t="s">
        <v>121</v>
      </c>
      <c r="E44" s="37"/>
      <c r="F44" s="37">
        <v>58</v>
      </c>
    </row>
    <row r="45" spans="1:6" x14ac:dyDescent="0.25">
      <c r="A45" s="26">
        <v>42430</v>
      </c>
      <c r="B45" s="36" t="s">
        <v>122</v>
      </c>
      <c r="C45" s="36" t="s">
        <v>122</v>
      </c>
      <c r="D45" s="36" t="s">
        <v>123</v>
      </c>
      <c r="E45" s="37">
        <v>119</v>
      </c>
      <c r="F45" s="37"/>
    </row>
    <row r="46" spans="1:6" x14ac:dyDescent="0.25">
      <c r="A46" s="26">
        <v>42430.621064814797</v>
      </c>
      <c r="B46" s="36" t="s">
        <v>124</v>
      </c>
      <c r="C46" s="36" t="s">
        <v>125</v>
      </c>
      <c r="D46" s="36" t="s">
        <v>126</v>
      </c>
      <c r="E46" s="37"/>
      <c r="F46" s="37">
        <v>1365</v>
      </c>
    </row>
    <row r="47" spans="1:6" x14ac:dyDescent="0.25">
      <c r="A47" s="26">
        <v>42430.621064814797</v>
      </c>
      <c r="B47" s="36" t="s">
        <v>124</v>
      </c>
      <c r="C47" s="36" t="s">
        <v>127</v>
      </c>
      <c r="D47" s="36" t="s">
        <v>128</v>
      </c>
      <c r="E47" s="37"/>
      <c r="F47" s="37">
        <v>773.5</v>
      </c>
    </row>
    <row r="48" spans="1:6" x14ac:dyDescent="0.25">
      <c r="A48" s="26">
        <v>42430.625648148103</v>
      </c>
      <c r="B48" s="36" t="s">
        <v>129</v>
      </c>
      <c r="C48" s="36" t="s">
        <v>130</v>
      </c>
      <c r="D48" s="36" t="s">
        <v>131</v>
      </c>
      <c r="E48" s="37"/>
      <c r="F48" s="37">
        <v>1229</v>
      </c>
    </row>
    <row r="49" spans="1:6" x14ac:dyDescent="0.25">
      <c r="A49" s="26">
        <v>42430.632037037001</v>
      </c>
      <c r="B49" s="36" t="s">
        <v>132</v>
      </c>
      <c r="C49" s="36" t="s">
        <v>133</v>
      </c>
      <c r="D49" s="36" t="s">
        <v>134</v>
      </c>
      <c r="E49" s="37"/>
      <c r="F49" s="37">
        <v>44.25</v>
      </c>
    </row>
    <row r="50" spans="1:6" x14ac:dyDescent="0.25">
      <c r="A50" s="26">
        <v>42431</v>
      </c>
      <c r="B50" s="36" t="s">
        <v>135</v>
      </c>
      <c r="C50" s="36" t="s">
        <v>135</v>
      </c>
      <c r="D50" s="36" t="s">
        <v>136</v>
      </c>
      <c r="E50" s="37">
        <v>306.8</v>
      </c>
      <c r="F50" s="37"/>
    </row>
    <row r="51" spans="1:6" x14ac:dyDescent="0.25">
      <c r="A51" s="26">
        <v>42432</v>
      </c>
      <c r="B51" s="36" t="s">
        <v>137</v>
      </c>
      <c r="C51" s="36" t="s">
        <v>137</v>
      </c>
      <c r="D51" s="36" t="s">
        <v>138</v>
      </c>
      <c r="E51" s="37">
        <v>270.05</v>
      </c>
      <c r="F51" s="37"/>
    </row>
    <row r="52" spans="1:6" x14ac:dyDescent="0.25">
      <c r="A52" s="26">
        <v>42433</v>
      </c>
      <c r="B52" s="36" t="s">
        <v>139</v>
      </c>
      <c r="C52" s="36" t="s">
        <v>139</v>
      </c>
      <c r="D52" s="36" t="s">
        <v>140</v>
      </c>
      <c r="E52" s="37">
        <v>637.95000000000005</v>
      </c>
      <c r="F52" s="37"/>
    </row>
    <row r="53" spans="1:6" x14ac:dyDescent="0.25">
      <c r="A53" s="26">
        <v>42436</v>
      </c>
      <c r="B53" s="36" t="s">
        <v>141</v>
      </c>
      <c r="C53" s="36" t="s">
        <v>141</v>
      </c>
      <c r="D53" s="36" t="s">
        <v>142</v>
      </c>
      <c r="E53" s="37">
        <v>251.3</v>
      </c>
      <c r="F53" s="37"/>
    </row>
    <row r="54" spans="1:6" x14ac:dyDescent="0.25">
      <c r="A54" s="26">
        <v>42436.546273148102</v>
      </c>
      <c r="B54" s="36" t="s">
        <v>143</v>
      </c>
      <c r="C54" s="36" t="s">
        <v>144</v>
      </c>
      <c r="D54" s="36" t="s">
        <v>145</v>
      </c>
      <c r="E54" s="37"/>
      <c r="F54" s="37">
        <v>241.65</v>
      </c>
    </row>
    <row r="55" spans="1:6" x14ac:dyDescent="0.25">
      <c r="A55" s="26">
        <v>42437</v>
      </c>
      <c r="B55" s="36" t="s">
        <v>146</v>
      </c>
      <c r="C55" s="36" t="s">
        <v>146</v>
      </c>
      <c r="D55" s="36" t="s">
        <v>147</v>
      </c>
      <c r="E55" s="37">
        <v>279.45</v>
      </c>
      <c r="F55" s="37"/>
    </row>
    <row r="56" spans="1:6" x14ac:dyDescent="0.25">
      <c r="A56" s="26">
        <v>42438</v>
      </c>
      <c r="B56" s="36" t="s">
        <v>148</v>
      </c>
      <c r="C56" s="36" t="s">
        <v>148</v>
      </c>
      <c r="D56" s="36" t="s">
        <v>149</v>
      </c>
      <c r="E56" s="37">
        <v>383.9</v>
      </c>
      <c r="F56" s="37"/>
    </row>
    <row r="57" spans="1:6" x14ac:dyDescent="0.25">
      <c r="A57" s="26">
        <v>42440</v>
      </c>
      <c r="B57" s="36" t="s">
        <v>150</v>
      </c>
      <c r="C57" s="36" t="s">
        <v>150</v>
      </c>
      <c r="D57" s="36" t="s">
        <v>151</v>
      </c>
      <c r="E57" s="37">
        <v>782.65</v>
      </c>
      <c r="F57" s="37"/>
    </row>
    <row r="58" spans="1:6" x14ac:dyDescent="0.25">
      <c r="A58" s="26">
        <v>42443</v>
      </c>
      <c r="B58" s="36" t="s">
        <v>152</v>
      </c>
      <c r="C58" s="36" t="s">
        <v>152</v>
      </c>
      <c r="D58" s="36" t="s">
        <v>153</v>
      </c>
      <c r="E58" s="37">
        <v>193</v>
      </c>
      <c r="F58" s="37"/>
    </row>
    <row r="59" spans="1:6" x14ac:dyDescent="0.25">
      <c r="A59" s="26">
        <v>42443.6659490741</v>
      </c>
      <c r="B59" s="36" t="s">
        <v>154</v>
      </c>
      <c r="C59" s="36" t="s">
        <v>155</v>
      </c>
      <c r="D59" s="36" t="s">
        <v>156</v>
      </c>
      <c r="E59" s="37"/>
      <c r="F59" s="37">
        <v>392.31</v>
      </c>
    </row>
    <row r="60" spans="1:6" x14ac:dyDescent="0.25">
      <c r="A60" s="26">
        <v>42443.6659490741</v>
      </c>
      <c r="B60" s="36" t="s">
        <v>154</v>
      </c>
      <c r="C60" s="36" t="s">
        <v>157</v>
      </c>
      <c r="D60" s="36" t="s">
        <v>158</v>
      </c>
      <c r="E60" s="37"/>
      <c r="F60" s="37">
        <v>491.4</v>
      </c>
    </row>
    <row r="61" spans="1:6" x14ac:dyDescent="0.25">
      <c r="A61" s="26">
        <v>42445</v>
      </c>
      <c r="B61" s="36" t="s">
        <v>159</v>
      </c>
      <c r="C61" s="36" t="s">
        <v>159</v>
      </c>
      <c r="D61" s="36" t="s">
        <v>160</v>
      </c>
      <c r="E61" s="37">
        <v>816.5</v>
      </c>
      <c r="F61" s="37"/>
    </row>
    <row r="62" spans="1:6" x14ac:dyDescent="0.25">
      <c r="A62" s="26">
        <v>42446</v>
      </c>
      <c r="B62" s="36" t="s">
        <v>161</v>
      </c>
      <c r="C62" s="36" t="s">
        <v>161</v>
      </c>
      <c r="D62" s="36" t="s">
        <v>153</v>
      </c>
      <c r="E62" s="37">
        <v>92</v>
      </c>
      <c r="F62" s="37"/>
    </row>
    <row r="63" spans="1:6" x14ac:dyDescent="0.25">
      <c r="A63" s="26">
        <v>42447</v>
      </c>
      <c r="B63" s="36" t="s">
        <v>162</v>
      </c>
      <c r="C63" s="36" t="s">
        <v>162</v>
      </c>
      <c r="D63" s="36" t="s">
        <v>163</v>
      </c>
      <c r="E63" s="37">
        <v>566</v>
      </c>
      <c r="F63" s="37"/>
    </row>
    <row r="64" spans="1:6" x14ac:dyDescent="0.25">
      <c r="A64" s="26">
        <v>42450</v>
      </c>
      <c r="B64" s="36" t="s">
        <v>164</v>
      </c>
      <c r="C64" s="36" t="s">
        <v>164</v>
      </c>
      <c r="D64" s="36" t="s">
        <v>165</v>
      </c>
      <c r="E64" s="37">
        <v>139</v>
      </c>
      <c r="F64" s="37"/>
    </row>
    <row r="65" spans="1:6" x14ac:dyDescent="0.25">
      <c r="A65" s="26">
        <v>42451.799432870401</v>
      </c>
      <c r="B65" s="36" t="s">
        <v>166</v>
      </c>
      <c r="C65" s="36" t="s">
        <v>166</v>
      </c>
      <c r="D65" s="36" t="s">
        <v>167</v>
      </c>
      <c r="E65" s="37">
        <v>259</v>
      </c>
      <c r="F65" s="37"/>
    </row>
    <row r="66" spans="1:6" x14ac:dyDescent="0.25">
      <c r="A66" s="26">
        <v>42452</v>
      </c>
      <c r="B66" s="36" t="s">
        <v>168</v>
      </c>
      <c r="C66" s="36" t="s">
        <v>168</v>
      </c>
      <c r="D66" s="36" t="s">
        <v>169</v>
      </c>
      <c r="E66" s="37">
        <v>256</v>
      </c>
      <c r="F66" s="37"/>
    </row>
    <row r="67" spans="1:6" x14ac:dyDescent="0.25">
      <c r="A67" s="26">
        <v>42452.6425115741</v>
      </c>
      <c r="B67" s="36" t="s">
        <v>110</v>
      </c>
      <c r="C67" s="36" t="s">
        <v>170</v>
      </c>
      <c r="D67" s="36" t="s">
        <v>171</v>
      </c>
      <c r="E67" s="37"/>
      <c r="F67" s="37">
        <v>784.86</v>
      </c>
    </row>
    <row r="68" spans="1:6" x14ac:dyDescent="0.25">
      <c r="A68" s="26">
        <v>42452.6425115741</v>
      </c>
      <c r="B68" s="36" t="s">
        <v>110</v>
      </c>
      <c r="C68" s="36" t="s">
        <v>172</v>
      </c>
      <c r="D68" s="36" t="s">
        <v>173</v>
      </c>
      <c r="E68" s="37"/>
      <c r="F68" s="37">
        <v>86</v>
      </c>
    </row>
    <row r="69" spans="1:6" x14ac:dyDescent="0.25">
      <c r="A69" s="26">
        <v>42452.6695833333</v>
      </c>
      <c r="B69" s="36" t="s">
        <v>174</v>
      </c>
      <c r="C69" s="36" t="s">
        <v>175</v>
      </c>
      <c r="D69" s="36" t="s">
        <v>176</v>
      </c>
      <c r="E69" s="37"/>
      <c r="F69" s="37">
        <v>264</v>
      </c>
    </row>
    <row r="70" spans="1:6" x14ac:dyDescent="0.25">
      <c r="A70" s="26">
        <v>42453.4944791667</v>
      </c>
      <c r="B70" s="36" t="s">
        <v>177</v>
      </c>
      <c r="C70" s="36" t="s">
        <v>178</v>
      </c>
      <c r="D70" s="36" t="s">
        <v>128</v>
      </c>
      <c r="E70" s="37"/>
      <c r="F70" s="37">
        <v>1020</v>
      </c>
    </row>
    <row r="71" spans="1:6" x14ac:dyDescent="0.25">
      <c r="A71" s="26">
        <v>42453.716712963003</v>
      </c>
      <c r="B71" s="36" t="s">
        <v>179</v>
      </c>
      <c r="C71" s="36" t="s">
        <v>179</v>
      </c>
      <c r="D71" s="36" t="s">
        <v>180</v>
      </c>
      <c r="E71" s="37">
        <v>95</v>
      </c>
      <c r="F71" s="37"/>
    </row>
    <row r="72" spans="1:6" x14ac:dyDescent="0.25">
      <c r="E72" s="7"/>
      <c r="F72" s="7"/>
    </row>
    <row r="73" spans="1:6" x14ac:dyDescent="0.25">
      <c r="A73" s="35" t="s">
        <v>113</v>
      </c>
      <c r="E73" s="9">
        <f>SUM($E$8:$E$37)</f>
        <v>0</v>
      </c>
      <c r="F73" s="9">
        <f>SUM($F$8:$F$37)</f>
        <v>42844.78</v>
      </c>
    </row>
  </sheetData>
  <mergeCells count="3">
    <mergeCell ref="A1:J1"/>
    <mergeCell ref="A15:F15"/>
    <mergeCell ref="A35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Revenue</vt:lpstr>
      <vt:lpstr>Expenditures</vt:lpstr>
      <vt:lpstr>Operational Recon</vt:lpstr>
      <vt:lpstr>Activitiy Recon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Hirschy</dc:creator>
  <cp:lastModifiedBy>Rita Hirschy</cp:lastModifiedBy>
  <dcterms:created xsi:type="dcterms:W3CDTF">2016-05-10T20:56:06Z</dcterms:created>
  <dcterms:modified xsi:type="dcterms:W3CDTF">2016-05-10T22:34:38Z</dcterms:modified>
</cp:coreProperties>
</file>