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iger\Desktop\"/>
    </mc:Choice>
  </mc:AlternateContent>
  <xr:revisionPtr revIDLastSave="0" documentId="8_{8D9D8487-83AA-4707-87E7-7B051B772185}" xr6:coauthVersionLast="47" xr6:coauthVersionMax="47" xr10:uidLastSave="{00000000-0000-0000-0000-000000000000}"/>
  <bookViews>
    <workbookView xWindow="3585" yWindow="3585" windowWidth="21600" windowHeight="11385" xr2:uid="{133F47F5-DBA1-4D9D-A9A8-6AE9EF1C9C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" l="1"/>
  <c r="R27" i="1" s="1"/>
  <c r="R22" i="1"/>
  <c r="R24" i="1" s="1"/>
  <c r="M9" i="1"/>
  <c r="N7" i="1"/>
  <c r="M7" i="1"/>
  <c r="L16" i="1"/>
  <c r="K16" i="1"/>
  <c r="G9" i="1"/>
  <c r="N9" i="1" s="1"/>
  <c r="G10" i="1"/>
  <c r="M10" i="1" s="1"/>
  <c r="G11" i="1"/>
  <c r="M11" i="1" s="1"/>
  <c r="G12" i="1"/>
  <c r="M12" i="1" s="1"/>
  <c r="G13" i="1"/>
  <c r="N13" i="1" s="1"/>
  <c r="G14" i="1"/>
  <c r="M14" i="1" s="1"/>
  <c r="G15" i="1"/>
  <c r="M15" i="1" s="1"/>
  <c r="G8" i="1"/>
  <c r="M8" i="1" s="1"/>
  <c r="D16" i="1"/>
  <c r="E16" i="1"/>
  <c r="F16" i="1"/>
  <c r="C16" i="1"/>
  <c r="M13" i="1" l="1"/>
  <c r="N8" i="1"/>
  <c r="N12" i="1"/>
  <c r="N11" i="1"/>
  <c r="M16" i="1"/>
  <c r="N14" i="1"/>
  <c r="N10" i="1"/>
  <c r="N15" i="1"/>
  <c r="R29" i="1"/>
  <c r="G16" i="1"/>
  <c r="N16" i="1" l="1"/>
</calcChain>
</file>

<file path=xl/sharedStrings.xml><?xml version="1.0" encoding="utf-8"?>
<sst xmlns="http://schemas.openxmlformats.org/spreadsheetml/2006/main" count="53" uniqueCount="44">
  <si>
    <t>C</t>
  </si>
  <si>
    <t>D</t>
  </si>
  <si>
    <t>Reg</t>
  </si>
  <si>
    <t>A/B</t>
  </si>
  <si>
    <t>Total</t>
  </si>
  <si>
    <t>Total Mem</t>
  </si>
  <si>
    <t>Ancillary</t>
  </si>
  <si>
    <t>FAEA</t>
  </si>
  <si>
    <t>Elementary</t>
  </si>
  <si>
    <t>ELL</t>
  </si>
  <si>
    <t>LEP 1</t>
  </si>
  <si>
    <t>LEP 2</t>
  </si>
  <si>
    <t>LEP 3</t>
  </si>
  <si>
    <t>LEP 4</t>
  </si>
  <si>
    <t>LEP 5</t>
  </si>
  <si>
    <t>LEP 6</t>
  </si>
  <si>
    <t>21ST CPA</t>
  </si>
  <si>
    <t>40 DAY REPORT</t>
  </si>
  <si>
    <t>PROJECTION</t>
  </si>
  <si>
    <t>LOW</t>
  </si>
  <si>
    <t>HIGH</t>
  </si>
  <si>
    <t>K</t>
  </si>
  <si>
    <t>Enrollment</t>
  </si>
  <si>
    <t>Additional Staffing</t>
  </si>
  <si>
    <t>1 certified 1EA</t>
  </si>
  <si>
    <t>2 certified</t>
  </si>
  <si>
    <t>Discussion</t>
  </si>
  <si>
    <t>State PTR</t>
  </si>
  <si>
    <t>CY is same enrollment #</t>
  </si>
  <si>
    <t>1 certified</t>
  </si>
  <si>
    <t>High projection is 14 greater than CY</t>
  </si>
  <si>
    <t>High projection is 13 greater than CY</t>
  </si>
  <si>
    <t>Staffing to look at grades 7&amp; 8 to share</t>
  </si>
  <si>
    <t xml:space="preserve">Increase </t>
  </si>
  <si>
    <t xml:space="preserve">1 certified </t>
  </si>
  <si>
    <t>2 certified 1 EA</t>
  </si>
  <si>
    <t>5 certified</t>
  </si>
  <si>
    <t>number of additional enrollment</t>
  </si>
  <si>
    <t>SEG per student</t>
  </si>
  <si>
    <t>Estimated additional SEG</t>
  </si>
  <si>
    <t>Cost per FTE at $62K</t>
  </si>
  <si>
    <t>Total cost per FTEs</t>
  </si>
  <si>
    <t>Available for rent, additional costs</t>
  </si>
  <si>
    <t>Quick analysis for High projection (low projection does not cover addt't staff)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</si>
</sst>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0" xfId="0" applyAlignment="1">
      <alignment horizontal="right" indent="2"/>
    </xf>
    <xf numFmtId="0" fontId="0" fillId="0" borderId="6" xfId="0" applyBorder="1"/>
    <xf numFmtId="44" fontId="0" fillId="0" borderId="0" xfId="2" applyFont="1"/>
    <xf numFmtId="4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7C57-D2CC-43DA-A68F-CBA5E6AD6057}">
  <dimension ref="A1:T29"/>
  <sheetViews>
    <sheetView tabSelected="1" workbookViewId="0">
      <selection activeCell="Q24" sqref="Q24"/>
    </sheetView>
  </sheetViews>
  <sheetFormatPr defaultRowHeight="15" x14ac:dyDescent="0.25"/>
  <cols>
    <col min="7" max="7" width="11" customWidth="1"/>
    <col min="8" max="8" width="6.7109375" customWidth="1"/>
    <col min="9" max="9" width="4.28515625" customWidth="1"/>
    <col min="10" max="10" width="4.7109375" customWidth="1"/>
    <col min="11" max="11" width="8.85546875" customWidth="1"/>
    <col min="15" max="15" width="4.28515625" customWidth="1"/>
    <col min="16" max="16" width="4.5703125" customWidth="1"/>
    <col min="17" max="17" width="16.5703125" customWidth="1"/>
    <col min="18" max="18" width="15.42578125" customWidth="1"/>
    <col min="20" max="20" width="30.5703125" customWidth="1"/>
  </cols>
  <sheetData>
    <row r="1" spans="1:20" x14ac:dyDescent="0.25">
      <c r="A1" t="s">
        <v>16</v>
      </c>
      <c r="I1" s="2"/>
      <c r="O1" s="2"/>
    </row>
    <row r="2" spans="1:20" x14ac:dyDescent="0.25">
      <c r="A2" t="s">
        <v>17</v>
      </c>
      <c r="I2" s="3"/>
      <c r="O2" s="3"/>
    </row>
    <row r="3" spans="1:20" x14ac:dyDescent="0.25">
      <c r="A3" s="5">
        <v>46031</v>
      </c>
      <c r="I3" s="3"/>
      <c r="J3" t="s">
        <v>18</v>
      </c>
      <c r="O3" s="3"/>
    </row>
    <row r="4" spans="1:20" x14ac:dyDescent="0.25">
      <c r="A4" s="5"/>
      <c r="I4" s="3"/>
      <c r="K4" t="s">
        <v>22</v>
      </c>
      <c r="O4" s="3"/>
      <c r="P4" t="s">
        <v>23</v>
      </c>
    </row>
    <row r="5" spans="1:20" x14ac:dyDescent="0.25">
      <c r="A5" s="5"/>
      <c r="I5" s="3"/>
      <c r="M5" s="11" t="s">
        <v>33</v>
      </c>
      <c r="N5" s="12"/>
      <c r="O5" s="3"/>
    </row>
    <row r="6" spans="1:20" x14ac:dyDescent="0.25">
      <c r="C6" s="1" t="s">
        <v>2</v>
      </c>
      <c r="D6" s="1" t="s">
        <v>3</v>
      </c>
      <c r="E6" s="1" t="s">
        <v>0</v>
      </c>
      <c r="F6" s="1" t="s">
        <v>1</v>
      </c>
      <c r="G6" s="1" t="s">
        <v>5</v>
      </c>
      <c r="I6" s="3"/>
      <c r="K6" s="1" t="s">
        <v>19</v>
      </c>
      <c r="L6" s="1" t="s">
        <v>20</v>
      </c>
      <c r="M6" s="1" t="s">
        <v>19</v>
      </c>
      <c r="N6" s="1" t="s">
        <v>20</v>
      </c>
      <c r="O6" s="3"/>
      <c r="Q6" s="1" t="s">
        <v>19</v>
      </c>
      <c r="R6" s="1" t="s">
        <v>20</v>
      </c>
      <c r="T6" s="1" t="s">
        <v>26</v>
      </c>
    </row>
    <row r="7" spans="1:20" x14ac:dyDescent="0.25">
      <c r="A7" s="6" t="s">
        <v>21</v>
      </c>
      <c r="I7" s="3"/>
      <c r="K7">
        <v>20</v>
      </c>
      <c r="L7">
        <v>30</v>
      </c>
      <c r="M7">
        <f>+K7-G7</f>
        <v>20</v>
      </c>
      <c r="N7">
        <f>+L7-G7</f>
        <v>30</v>
      </c>
      <c r="O7" s="3"/>
      <c r="Q7" t="s">
        <v>24</v>
      </c>
      <c r="R7" t="s">
        <v>25</v>
      </c>
      <c r="T7" t="s">
        <v>27</v>
      </c>
    </row>
    <row r="8" spans="1:20" x14ac:dyDescent="0.25">
      <c r="A8">
        <v>1</v>
      </c>
      <c r="C8">
        <v>14</v>
      </c>
      <c r="D8">
        <v>2</v>
      </c>
      <c r="G8">
        <f>SUM(C8:F8)</f>
        <v>16</v>
      </c>
      <c r="I8" s="3"/>
      <c r="K8">
        <v>15</v>
      </c>
      <c r="L8">
        <v>20</v>
      </c>
      <c r="M8">
        <f t="shared" ref="M8:M15" si="0">+K8-G8</f>
        <v>-1</v>
      </c>
      <c r="N8">
        <f t="shared" ref="N8:N15" si="1">+L8-G8</f>
        <v>4</v>
      </c>
      <c r="O8" s="3"/>
      <c r="Q8">
        <v>0</v>
      </c>
      <c r="R8">
        <v>0</v>
      </c>
      <c r="T8" t="s">
        <v>27</v>
      </c>
    </row>
    <row r="9" spans="1:20" x14ac:dyDescent="0.25">
      <c r="A9">
        <v>2</v>
      </c>
      <c r="C9">
        <v>20</v>
      </c>
      <c r="D9">
        <v>4</v>
      </c>
      <c r="G9">
        <f t="shared" ref="G9:G15" si="2">SUM(C9:F9)</f>
        <v>24</v>
      </c>
      <c r="I9" s="3"/>
      <c r="K9">
        <v>17</v>
      </c>
      <c r="L9">
        <v>25</v>
      </c>
      <c r="M9">
        <f t="shared" si="0"/>
        <v>-7</v>
      </c>
      <c r="N9">
        <f t="shared" si="1"/>
        <v>1</v>
      </c>
      <c r="O9" s="3"/>
      <c r="Q9">
        <v>0</v>
      </c>
      <c r="R9">
        <v>0</v>
      </c>
      <c r="T9" t="s">
        <v>28</v>
      </c>
    </row>
    <row r="10" spans="1:20" x14ac:dyDescent="0.25">
      <c r="A10">
        <v>3</v>
      </c>
      <c r="C10">
        <v>21</v>
      </c>
      <c r="D10">
        <v>10</v>
      </c>
      <c r="G10">
        <f t="shared" si="2"/>
        <v>31</v>
      </c>
      <c r="I10" s="3"/>
      <c r="K10">
        <v>23</v>
      </c>
      <c r="L10">
        <v>30</v>
      </c>
      <c r="M10">
        <f t="shared" si="0"/>
        <v>-8</v>
      </c>
      <c r="N10">
        <f t="shared" si="1"/>
        <v>-1</v>
      </c>
      <c r="O10" s="3"/>
      <c r="Q10">
        <v>0</v>
      </c>
      <c r="R10">
        <v>0</v>
      </c>
      <c r="T10" t="s">
        <v>28</v>
      </c>
    </row>
    <row r="11" spans="1:20" x14ac:dyDescent="0.25">
      <c r="A11">
        <v>4</v>
      </c>
      <c r="C11">
        <v>21</v>
      </c>
      <c r="D11">
        <v>5</v>
      </c>
      <c r="G11">
        <f t="shared" si="2"/>
        <v>26</v>
      </c>
      <c r="I11" s="3"/>
      <c r="K11">
        <v>32</v>
      </c>
      <c r="L11">
        <v>40</v>
      </c>
      <c r="M11">
        <f t="shared" si="0"/>
        <v>6</v>
      </c>
      <c r="N11">
        <f t="shared" si="1"/>
        <v>14</v>
      </c>
      <c r="O11" s="3"/>
      <c r="Q11">
        <v>0</v>
      </c>
      <c r="R11" t="s">
        <v>29</v>
      </c>
      <c r="T11" t="s">
        <v>30</v>
      </c>
    </row>
    <row r="12" spans="1:20" x14ac:dyDescent="0.25">
      <c r="A12">
        <v>5</v>
      </c>
      <c r="C12">
        <v>34</v>
      </c>
      <c r="D12">
        <v>9</v>
      </c>
      <c r="E12">
        <v>1</v>
      </c>
      <c r="G12">
        <f t="shared" si="2"/>
        <v>44</v>
      </c>
      <c r="I12" s="3"/>
      <c r="K12">
        <v>26</v>
      </c>
      <c r="L12">
        <v>45</v>
      </c>
      <c r="M12">
        <f t="shared" si="0"/>
        <v>-18</v>
      </c>
      <c r="N12">
        <f t="shared" si="1"/>
        <v>1</v>
      </c>
      <c r="O12" s="3"/>
      <c r="Q12">
        <v>0</v>
      </c>
      <c r="R12">
        <v>0</v>
      </c>
      <c r="T12" t="s">
        <v>28</v>
      </c>
    </row>
    <row r="13" spans="1:20" x14ac:dyDescent="0.25">
      <c r="A13">
        <v>6</v>
      </c>
      <c r="C13">
        <v>60</v>
      </c>
      <c r="D13">
        <v>13</v>
      </c>
      <c r="E13">
        <v>3</v>
      </c>
      <c r="F13">
        <v>1</v>
      </c>
      <c r="G13">
        <f t="shared" si="2"/>
        <v>77</v>
      </c>
      <c r="I13" s="3"/>
      <c r="K13">
        <v>78</v>
      </c>
      <c r="L13">
        <v>90</v>
      </c>
      <c r="M13">
        <f t="shared" si="0"/>
        <v>1</v>
      </c>
      <c r="N13">
        <f t="shared" si="1"/>
        <v>13</v>
      </c>
      <c r="O13" s="3"/>
      <c r="Q13">
        <v>0</v>
      </c>
      <c r="R13" t="s">
        <v>29</v>
      </c>
      <c r="T13" t="s">
        <v>31</v>
      </c>
    </row>
    <row r="14" spans="1:20" x14ac:dyDescent="0.25">
      <c r="A14">
        <v>7</v>
      </c>
      <c r="C14">
        <v>61</v>
      </c>
      <c r="D14">
        <v>14</v>
      </c>
      <c r="E14">
        <v>2</v>
      </c>
      <c r="F14">
        <v>2</v>
      </c>
      <c r="G14">
        <f t="shared" si="2"/>
        <v>79</v>
      </c>
      <c r="I14" s="3"/>
      <c r="K14">
        <v>80</v>
      </c>
      <c r="L14">
        <v>90</v>
      </c>
      <c r="M14">
        <f t="shared" si="0"/>
        <v>1</v>
      </c>
      <c r="N14">
        <f t="shared" si="1"/>
        <v>11</v>
      </c>
      <c r="O14" s="3"/>
      <c r="Q14">
        <v>0</v>
      </c>
      <c r="R14">
        <v>0</v>
      </c>
      <c r="T14" t="s">
        <v>32</v>
      </c>
    </row>
    <row r="15" spans="1:20" x14ac:dyDescent="0.25">
      <c r="A15" s="1">
        <v>8</v>
      </c>
      <c r="B15" s="1"/>
      <c r="C15" s="1">
        <v>55</v>
      </c>
      <c r="D15" s="1">
        <v>12</v>
      </c>
      <c r="E15" s="1">
        <v>2</v>
      </c>
      <c r="F15" s="1"/>
      <c r="G15" s="1">
        <f t="shared" si="2"/>
        <v>69</v>
      </c>
      <c r="I15" s="3"/>
      <c r="K15" s="1">
        <v>78</v>
      </c>
      <c r="L15" s="1">
        <v>85</v>
      </c>
      <c r="M15" s="1">
        <f t="shared" si="0"/>
        <v>9</v>
      </c>
      <c r="N15" s="7">
        <f t="shared" si="1"/>
        <v>16</v>
      </c>
      <c r="O15" s="3"/>
      <c r="Q15" s="1" t="s">
        <v>34</v>
      </c>
      <c r="R15" s="1" t="s">
        <v>29</v>
      </c>
    </row>
    <row r="16" spans="1:20" x14ac:dyDescent="0.25">
      <c r="A16" t="s">
        <v>4</v>
      </c>
      <c r="C16">
        <f>SUM(C8:C15)</f>
        <v>286</v>
      </c>
      <c r="D16">
        <f t="shared" ref="D16:F16" si="3">SUM(D8:D15)</f>
        <v>69</v>
      </c>
      <c r="E16">
        <f t="shared" si="3"/>
        <v>8</v>
      </c>
      <c r="F16">
        <f t="shared" si="3"/>
        <v>3</v>
      </c>
      <c r="G16">
        <f>SUM(G8:G15)</f>
        <v>366</v>
      </c>
      <c r="I16" s="3"/>
      <c r="K16">
        <f>SUM(K7:K15)</f>
        <v>369</v>
      </c>
      <c r="L16">
        <f>SUM(L7:L15)</f>
        <v>455</v>
      </c>
      <c r="M16">
        <f t="shared" ref="M16:N16" si="4">SUM(M7:M15)</f>
        <v>3</v>
      </c>
      <c r="N16">
        <f t="shared" si="4"/>
        <v>89</v>
      </c>
      <c r="O16" s="3"/>
      <c r="Q16" t="s">
        <v>35</v>
      </c>
      <c r="R16" t="s">
        <v>36</v>
      </c>
    </row>
    <row r="17" spans="1:19" x14ac:dyDescent="0.25">
      <c r="I17" s="3"/>
      <c r="O17" s="3"/>
    </row>
    <row r="18" spans="1:19" x14ac:dyDescent="0.25">
      <c r="I18" s="3"/>
      <c r="O18" s="3"/>
    </row>
    <row r="19" spans="1:19" x14ac:dyDescent="0.25">
      <c r="A19" t="s">
        <v>6</v>
      </c>
      <c r="G19">
        <v>2.2000000000000002</v>
      </c>
      <c r="I19" s="3"/>
      <c r="O19" s="3"/>
      <c r="Q19" t="s">
        <v>43</v>
      </c>
    </row>
    <row r="20" spans="1:19" x14ac:dyDescent="0.25">
      <c r="I20" s="3"/>
      <c r="O20" s="3"/>
    </row>
    <row r="21" spans="1:19" x14ac:dyDescent="0.25">
      <c r="A21" t="s">
        <v>7</v>
      </c>
      <c r="G21">
        <v>218</v>
      </c>
      <c r="I21" s="3"/>
      <c r="O21" s="3"/>
      <c r="R21" s="10">
        <v>89</v>
      </c>
      <c r="S21" t="s">
        <v>37</v>
      </c>
    </row>
    <row r="22" spans="1:19" x14ac:dyDescent="0.25">
      <c r="I22" s="3"/>
      <c r="O22" s="3"/>
      <c r="R22" s="8">
        <f>4398702.33/362</f>
        <v>12151.111408839779</v>
      </c>
      <c r="S22" t="s">
        <v>38</v>
      </c>
    </row>
    <row r="23" spans="1:19" x14ac:dyDescent="0.25">
      <c r="A23" t="s">
        <v>8</v>
      </c>
      <c r="G23">
        <v>0</v>
      </c>
      <c r="I23" s="3"/>
      <c r="O23" s="3"/>
      <c r="R23" s="8"/>
    </row>
    <row r="24" spans="1:19" x14ac:dyDescent="0.25">
      <c r="I24" s="3"/>
      <c r="O24" s="3"/>
      <c r="R24" s="8">
        <f>+R21*R22</f>
        <v>1081448.9153867404</v>
      </c>
      <c r="S24" t="s">
        <v>39</v>
      </c>
    </row>
    <row r="25" spans="1:19" x14ac:dyDescent="0.25">
      <c r="I25" s="3"/>
      <c r="O25" s="3"/>
      <c r="R25" s="8"/>
    </row>
    <row r="26" spans="1:19" x14ac:dyDescent="0.25">
      <c r="B26" s="1" t="s">
        <v>10</v>
      </c>
      <c r="C26" s="1" t="s">
        <v>11</v>
      </c>
      <c r="D26" s="1" t="s">
        <v>12</v>
      </c>
      <c r="E26" s="1" t="s">
        <v>13</v>
      </c>
      <c r="F26" s="1" t="s">
        <v>14</v>
      </c>
      <c r="G26" s="1" t="s">
        <v>15</v>
      </c>
      <c r="I26" s="3"/>
      <c r="O26" s="3"/>
      <c r="R26" s="8">
        <f>62000*1.4</f>
        <v>86800</v>
      </c>
      <c r="S26" t="s">
        <v>40</v>
      </c>
    </row>
    <row r="27" spans="1:19" x14ac:dyDescent="0.25">
      <c r="A27" t="s">
        <v>9</v>
      </c>
      <c r="B27">
        <v>28</v>
      </c>
      <c r="C27">
        <v>2</v>
      </c>
      <c r="D27">
        <v>2</v>
      </c>
      <c r="E27">
        <v>0</v>
      </c>
      <c r="F27">
        <v>0</v>
      </c>
      <c r="G27">
        <v>0</v>
      </c>
      <c r="I27" s="3"/>
      <c r="O27" s="3"/>
      <c r="R27" s="8">
        <f>+R26*5</f>
        <v>434000</v>
      </c>
      <c r="S27" t="s">
        <v>41</v>
      </c>
    </row>
    <row r="28" spans="1:19" ht="15.75" thickBot="1" x14ac:dyDescent="0.3">
      <c r="I28" s="4"/>
      <c r="O28" s="4"/>
    </row>
    <row r="29" spans="1:19" x14ac:dyDescent="0.25">
      <c r="R29" s="9">
        <f>+R24-R27</f>
        <v>647448.91538674035</v>
      </c>
      <c r="S29" t="s">
        <v>42</v>
      </c>
    </row>
  </sheetData>
  <mergeCells count="1">
    <mergeCell ref="M5:N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Vigil Sr.</dc:creator>
  <cp:lastModifiedBy>Eric Tiger</cp:lastModifiedBy>
  <dcterms:created xsi:type="dcterms:W3CDTF">2026-01-09T20:17:47Z</dcterms:created>
  <dcterms:modified xsi:type="dcterms:W3CDTF">2026-01-09T21:42:28Z</dcterms:modified>
</cp:coreProperties>
</file>